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<sst xmlns="http://schemas.openxmlformats.org/spreadsheetml/2006/main" count="40" uniqueCount="18">
  <si>
    <t>Lower Demand</t>
  </si>
  <si>
    <t>Upper Demand</t>
  </si>
  <si>
    <t>Agg. Demand</t>
  </si>
  <si>
    <t>Rand. No.</t>
  </si>
  <si>
    <t>Lower Level Demand</t>
  </si>
  <si>
    <t>upper level demand</t>
  </si>
  <si>
    <t>demand</t>
  </si>
  <si>
    <t>shortage</t>
  </si>
  <si>
    <t>Total</t>
  </si>
  <si>
    <t>Shortage</t>
  </si>
  <si>
    <t>30 Units</t>
  </si>
  <si>
    <t>Holding</t>
  </si>
  <si>
    <t>Unit</t>
  </si>
  <si>
    <t>Cost</t>
  </si>
  <si>
    <t>TARGET INVENTORY FOR BANGALORE BRANCH</t>
  </si>
  <si>
    <t>60 Units</t>
  </si>
  <si>
    <t>90 Units</t>
  </si>
  <si>
    <t>120 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</si>
</sst>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/>
    </xf>
    <xf numFmtId="1" fontId="0" fillId="0" borderId="2" xfId="0" applyNumberFormat="1" applyBorder="1" applyAlignment="1">
      <alignment horizontal="right"/>
    </xf>
    <xf numFmtId="1" fontId="1" fillId="0" borderId="2" xfId="0" applyNumberFormat="1" applyFont="1" applyBorder="1" applyAlignment="1">
      <alignment/>
    </xf>
    <xf numFmtId="1" fontId="1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1"/>
  <sheetViews>
    <sheetView tabSelected="1" workbookViewId="0" topLeftCell="A1">
      <selection activeCell="W11" sqref="W11:W110"/>
    </sheetView>
  </sheetViews>
  <sheetFormatPr defaultColWidth="9.140625" defaultRowHeight="12.75"/>
  <cols>
    <col min="1" max="1" width="4.140625" style="0" customWidth="1"/>
    <col min="3" max="3" width="5.8515625" style="0" customWidth="1"/>
    <col min="4" max="4" width="5.421875" style="0" customWidth="1"/>
    <col min="5" max="5" width="7.140625" style="1" customWidth="1"/>
    <col min="6" max="6" width="5.421875" style="0" customWidth="1"/>
    <col min="7" max="7" width="6.00390625" style="0" customWidth="1"/>
    <col min="8" max="8" width="6.7109375" style="0" customWidth="1"/>
    <col min="9" max="9" width="6.28125" style="0" customWidth="1"/>
    <col min="10" max="10" width="6.7109375" style="1" customWidth="1"/>
    <col min="11" max="11" width="6.421875" style="0" customWidth="1"/>
    <col min="12" max="12" width="6.7109375" style="0" customWidth="1"/>
    <col min="13" max="13" width="6.140625" style="0" customWidth="1"/>
    <col min="14" max="14" width="6.57421875" style="0" customWidth="1"/>
    <col min="15" max="15" width="6.28125" style="1" customWidth="1"/>
    <col min="16" max="17" width="6.57421875" style="0" customWidth="1"/>
    <col min="18" max="18" width="6.7109375" style="0" customWidth="1"/>
    <col min="19" max="19" width="6.8515625" style="2" customWidth="1"/>
    <col min="20" max="20" width="7.421875" style="1" customWidth="1"/>
    <col min="21" max="21" width="7.140625" style="0" customWidth="1"/>
    <col min="22" max="22" width="7.28125" style="0" customWidth="1"/>
    <col min="23" max="23" width="7.8515625" style="0" customWidth="1"/>
    <col min="24" max="24" width="7.140625" style="0" customWidth="1"/>
  </cols>
  <sheetData>
    <row r="1" spans="1:25" ht="12.75">
      <c r="A1" s="11" t="s">
        <v>14</v>
      </c>
      <c r="B1" s="11"/>
      <c r="C1" s="11"/>
      <c r="D1" s="11"/>
      <c r="E1" s="11"/>
      <c r="F1" s="11"/>
      <c r="G1" s="1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2.75">
      <c r="A3" s="4" t="s">
        <v>0</v>
      </c>
      <c r="B3" s="4"/>
      <c r="C3" s="3">
        <v>20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2.75">
      <c r="A4" s="4" t="s">
        <v>1</v>
      </c>
      <c r="B4" s="4"/>
      <c r="C4" s="3">
        <v>50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2.75">
      <c r="A5" s="4" t="s">
        <v>2</v>
      </c>
      <c r="B5" s="4"/>
      <c r="C5" s="3">
        <v>40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2.75">
      <c r="A7" s="3"/>
      <c r="B7" s="3" t="s">
        <v>3</v>
      </c>
      <c r="C7" s="3" t="s">
        <v>4</v>
      </c>
      <c r="D7" s="3" t="s">
        <v>5</v>
      </c>
      <c r="E7" s="3" t="s">
        <v>6</v>
      </c>
      <c r="F7" s="10" t="s">
        <v>10</v>
      </c>
      <c r="G7" s="10"/>
      <c r="H7" s="10"/>
      <c r="I7" s="10"/>
      <c r="J7" s="10"/>
      <c r="K7" s="10" t="s">
        <v>15</v>
      </c>
      <c r="L7" s="10"/>
      <c r="M7" s="10"/>
      <c r="N7" s="10"/>
      <c r="O7" s="10"/>
      <c r="P7" s="10" t="s">
        <v>16</v>
      </c>
      <c r="Q7" s="10"/>
      <c r="R7" s="10"/>
      <c r="S7" s="10"/>
      <c r="T7" s="10"/>
      <c r="U7" s="10" t="s">
        <v>17</v>
      </c>
      <c r="V7" s="10"/>
      <c r="W7" s="10"/>
      <c r="X7" s="10"/>
      <c r="Y7" s="10"/>
    </row>
    <row r="8" spans="1:25" ht="12.75">
      <c r="A8" s="3"/>
      <c r="B8" s="3"/>
      <c r="C8" s="3"/>
      <c r="D8" s="3"/>
      <c r="E8" s="3"/>
      <c r="F8" s="10" t="s">
        <v>11</v>
      </c>
      <c r="G8" s="10"/>
      <c r="H8" s="10" t="s">
        <v>7</v>
      </c>
      <c r="I8" s="10"/>
      <c r="J8" s="5" t="s">
        <v>8</v>
      </c>
      <c r="K8" s="10" t="s">
        <v>11</v>
      </c>
      <c r="L8" s="10"/>
      <c r="M8" s="10" t="s">
        <v>9</v>
      </c>
      <c r="N8" s="10"/>
      <c r="O8" s="5" t="s">
        <v>8</v>
      </c>
      <c r="P8" s="10" t="s">
        <v>11</v>
      </c>
      <c r="Q8" s="10"/>
      <c r="R8" s="10" t="s">
        <v>9</v>
      </c>
      <c r="S8" s="10"/>
      <c r="T8" s="5" t="s">
        <v>8</v>
      </c>
      <c r="U8" s="10" t="s">
        <v>11</v>
      </c>
      <c r="V8" s="10"/>
      <c r="W8" s="10" t="s">
        <v>9</v>
      </c>
      <c r="X8" s="10"/>
      <c r="Y8" s="5" t="s">
        <v>8</v>
      </c>
    </row>
    <row r="9" spans="1:25" ht="12.75">
      <c r="A9" s="3"/>
      <c r="B9" s="3"/>
      <c r="C9" s="3"/>
      <c r="D9" s="3"/>
      <c r="E9" s="3"/>
      <c r="F9" s="5" t="s">
        <v>12</v>
      </c>
      <c r="G9" s="5" t="s">
        <v>13</v>
      </c>
      <c r="H9" s="5" t="s">
        <v>12</v>
      </c>
      <c r="I9" s="5" t="s">
        <v>13</v>
      </c>
      <c r="J9" s="5"/>
      <c r="K9" s="5" t="s">
        <v>12</v>
      </c>
      <c r="L9" s="5" t="s">
        <v>13</v>
      </c>
      <c r="M9" s="5" t="s">
        <v>12</v>
      </c>
      <c r="N9" s="5" t="s">
        <v>13</v>
      </c>
      <c r="O9" s="5"/>
      <c r="P9" s="5" t="s">
        <v>12</v>
      </c>
      <c r="Q9" s="5" t="s">
        <v>13</v>
      </c>
      <c r="R9" s="5" t="s">
        <v>12</v>
      </c>
      <c r="S9" s="5" t="s">
        <v>13</v>
      </c>
      <c r="T9" s="5"/>
      <c r="U9" s="5" t="s">
        <v>12</v>
      </c>
      <c r="V9" s="5" t="s">
        <v>13</v>
      </c>
      <c r="W9" s="5" t="s">
        <v>12</v>
      </c>
      <c r="X9" s="5" t="s">
        <v>13</v>
      </c>
      <c r="Y9" s="5"/>
    </row>
    <row r="10" spans="1:25" ht="12.75">
      <c r="A10" s="3"/>
      <c r="B10" s="3"/>
      <c r="C10" s="3"/>
      <c r="D10" s="3"/>
      <c r="E10" s="3"/>
      <c r="F10" s="3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2.75">
      <c r="A11" s="3">
        <v>1</v>
      </c>
      <c r="B11" s="3">
        <v>0.06713846253658645</v>
      </c>
      <c r="C11" s="3">
        <v>20</v>
      </c>
      <c r="D11" s="3">
        <v>50</v>
      </c>
      <c r="E11" s="6">
        <f aca="true" t="shared" si="0" ref="E11:E28">C11+(D11-C11)*B11</f>
        <v>22.014153876097595</v>
      </c>
      <c r="F11" s="7">
        <f>IF(E11&gt;30,0,30-E11)</f>
        <v>7.985846123902405</v>
      </c>
      <c r="G11" s="6">
        <f>2.5*F11</f>
        <v>19.964615309756013</v>
      </c>
      <c r="H11" s="6">
        <f>IF(E11&gt;30,E11-30,0)</f>
        <v>0</v>
      </c>
      <c r="I11" s="6">
        <f>H11*50</f>
        <v>0</v>
      </c>
      <c r="J11" s="6">
        <f>I11+G11</f>
        <v>19.964615309756013</v>
      </c>
      <c r="K11" s="7">
        <f>IF(E11&gt;60,0,60-E11)</f>
        <v>37.985846123902405</v>
      </c>
      <c r="L11" s="7">
        <f>K11*2.5</f>
        <v>94.96461530975601</v>
      </c>
      <c r="M11" s="7">
        <f>IF(E11&gt;60,E11-60,0)</f>
        <v>0</v>
      </c>
      <c r="N11" s="7">
        <f>M11*50</f>
        <v>0</v>
      </c>
      <c r="O11" s="7">
        <f>L11+N11</f>
        <v>94.96461530975601</v>
      </c>
      <c r="P11" s="7">
        <f>IF(E11&gt;90,0,90-E11)</f>
        <v>67.9858461239024</v>
      </c>
      <c r="Q11" s="6">
        <f>P11*2.5</f>
        <v>169.96461530975603</v>
      </c>
      <c r="R11" s="6">
        <f>IF(E11&gt;90,E11-90,0)</f>
        <v>0</v>
      </c>
      <c r="S11" s="6">
        <f>R11*50</f>
        <v>0</v>
      </c>
      <c r="T11" s="6">
        <f>S11+Q11</f>
        <v>169.96461530975603</v>
      </c>
      <c r="U11" s="7">
        <f>IF(E11&gt;120,0,120-E11)</f>
        <v>97.9858461239024</v>
      </c>
      <c r="V11" s="6">
        <f>U11*2.5</f>
        <v>244.96461530975603</v>
      </c>
      <c r="W11" s="6">
        <f>IF(E11&gt;120,E11-120,0)</f>
        <v>0</v>
      </c>
      <c r="X11" s="6">
        <f>W11*50</f>
        <v>0</v>
      </c>
      <c r="Y11" s="6">
        <f>X11+V11</f>
        <v>244.96461530975603</v>
      </c>
    </row>
    <row r="12" spans="1:25" ht="12.75">
      <c r="A12" s="3">
        <v>2</v>
      </c>
      <c r="B12" s="3">
        <v>0.09445014789548112</v>
      </c>
      <c r="C12" s="3">
        <v>20</v>
      </c>
      <c r="D12" s="3">
        <v>50</v>
      </c>
      <c r="E12" s="6">
        <f t="shared" si="0"/>
        <v>22.833504436864434</v>
      </c>
      <c r="F12" s="7">
        <f aca="true" t="shared" si="1" ref="F12:F75">IF(E12&gt;30,0,30-E12)</f>
        <v>7.166495563135566</v>
      </c>
      <c r="G12" s="6">
        <f aca="true" t="shared" si="2" ref="G12:G75">2.5*F12</f>
        <v>17.916238907838917</v>
      </c>
      <c r="H12" s="6">
        <f aca="true" t="shared" si="3" ref="H12:H75">IF(E12&gt;30,E12-30,0)</f>
        <v>0</v>
      </c>
      <c r="I12" s="6">
        <f aca="true" t="shared" si="4" ref="I12:I75">H12*50</f>
        <v>0</v>
      </c>
      <c r="J12" s="6">
        <f aca="true" t="shared" si="5" ref="J12:J75">I12+G12</f>
        <v>17.916238907838917</v>
      </c>
      <c r="K12" s="7">
        <f aca="true" t="shared" si="6" ref="K12:K75">IF(E12&gt;60,0,60-E12)</f>
        <v>37.16649556313557</v>
      </c>
      <c r="L12" s="7">
        <f aca="true" t="shared" si="7" ref="L12:L75">K12*2.5</f>
        <v>92.91623890783893</v>
      </c>
      <c r="M12" s="7">
        <f aca="true" t="shared" si="8" ref="M12:M75">IF(E12&gt;60,E12-60,0)</f>
        <v>0</v>
      </c>
      <c r="N12" s="7">
        <f aca="true" t="shared" si="9" ref="N12:N75">M12*50</f>
        <v>0</v>
      </c>
      <c r="O12" s="7">
        <f aca="true" t="shared" si="10" ref="O12:O75">L12+N12</f>
        <v>92.91623890783893</v>
      </c>
      <c r="P12" s="7">
        <f aca="true" t="shared" si="11" ref="P12:P75">IF(E12&gt;90,0,90-E12)</f>
        <v>67.16649556313557</v>
      </c>
      <c r="Q12" s="6">
        <f aca="true" t="shared" si="12" ref="Q12:Q75">P12*2.5</f>
        <v>167.91623890783893</v>
      </c>
      <c r="R12" s="6">
        <f aca="true" t="shared" si="13" ref="R12:R75">IF(E12&gt;90,E12-90,0)</f>
        <v>0</v>
      </c>
      <c r="S12" s="6">
        <f aca="true" t="shared" si="14" ref="S12:S75">R12*50</f>
        <v>0</v>
      </c>
      <c r="T12" s="6">
        <f aca="true" t="shared" si="15" ref="T12:T75">S12+Q12</f>
        <v>167.91623890783893</v>
      </c>
      <c r="U12" s="7">
        <f aca="true" t="shared" si="16" ref="U12:U75">IF(E12&gt;120,0,120-E12)</f>
        <v>97.16649556313557</v>
      </c>
      <c r="V12" s="6">
        <f aca="true" t="shared" si="17" ref="V12:V75">U12*2.5</f>
        <v>242.91623890783893</v>
      </c>
      <c r="W12" s="6">
        <f aca="true" t="shared" si="18" ref="W12:W75">IF(E12&gt;120,E12-120,0)</f>
        <v>0</v>
      </c>
      <c r="X12" s="6">
        <f aca="true" t="shared" si="19" ref="X12:X75">W12*50</f>
        <v>0</v>
      </c>
      <c r="Y12" s="6">
        <f aca="true" t="shared" si="20" ref="Y12:Y75">X12+V12</f>
        <v>242.91623890783893</v>
      </c>
    </row>
    <row r="13" spans="1:25" ht="12.75">
      <c r="A13" s="3">
        <v>3</v>
      </c>
      <c r="B13" s="3">
        <v>0.8062294815200599</v>
      </c>
      <c r="C13" s="3">
        <v>20</v>
      </c>
      <c r="D13" s="3">
        <v>50</v>
      </c>
      <c r="E13" s="6">
        <f t="shared" si="0"/>
        <v>44.1868844456018</v>
      </c>
      <c r="F13" s="7">
        <f t="shared" si="1"/>
        <v>0</v>
      </c>
      <c r="G13" s="6">
        <f t="shared" si="2"/>
        <v>0</v>
      </c>
      <c r="H13" s="6">
        <f t="shared" si="3"/>
        <v>14.186884445601798</v>
      </c>
      <c r="I13" s="6">
        <f t="shared" si="4"/>
        <v>709.3442222800899</v>
      </c>
      <c r="J13" s="6">
        <f t="shared" si="5"/>
        <v>709.3442222800899</v>
      </c>
      <c r="K13" s="7">
        <f t="shared" si="6"/>
        <v>15.813115554398202</v>
      </c>
      <c r="L13" s="7">
        <f t="shared" si="7"/>
        <v>39.5327888859955</v>
      </c>
      <c r="M13" s="7">
        <f t="shared" si="8"/>
        <v>0</v>
      </c>
      <c r="N13" s="7">
        <f t="shared" si="9"/>
        <v>0</v>
      </c>
      <c r="O13" s="7">
        <f t="shared" si="10"/>
        <v>39.5327888859955</v>
      </c>
      <c r="P13" s="7">
        <f t="shared" si="11"/>
        <v>45.8131155543982</v>
      </c>
      <c r="Q13" s="6">
        <f t="shared" si="12"/>
        <v>114.5327888859955</v>
      </c>
      <c r="R13" s="6">
        <f t="shared" si="13"/>
        <v>0</v>
      </c>
      <c r="S13" s="6">
        <f t="shared" si="14"/>
        <v>0</v>
      </c>
      <c r="T13" s="6">
        <f t="shared" si="15"/>
        <v>114.5327888859955</v>
      </c>
      <c r="U13" s="7">
        <f t="shared" si="16"/>
        <v>75.8131155543982</v>
      </c>
      <c r="V13" s="6">
        <f t="shared" si="17"/>
        <v>189.5327888859955</v>
      </c>
      <c r="W13" s="6">
        <f t="shared" si="18"/>
        <v>0</v>
      </c>
      <c r="X13" s="6">
        <f t="shared" si="19"/>
        <v>0</v>
      </c>
      <c r="Y13" s="6">
        <f t="shared" si="20"/>
        <v>189.5327888859955</v>
      </c>
    </row>
    <row r="14" spans="1:25" ht="12.75">
      <c r="A14" s="3">
        <v>4</v>
      </c>
      <c r="B14" s="3">
        <v>0.19106500850837227</v>
      </c>
      <c r="C14" s="3">
        <v>20</v>
      </c>
      <c r="D14" s="3">
        <v>50</v>
      </c>
      <c r="E14" s="6">
        <f t="shared" si="0"/>
        <v>25.731950255251167</v>
      </c>
      <c r="F14" s="7">
        <f t="shared" si="1"/>
        <v>4.268049744748833</v>
      </c>
      <c r="G14" s="6">
        <f t="shared" si="2"/>
        <v>10.670124361872082</v>
      </c>
      <c r="H14" s="6">
        <f t="shared" si="3"/>
        <v>0</v>
      </c>
      <c r="I14" s="6">
        <f t="shared" si="4"/>
        <v>0</v>
      </c>
      <c r="J14" s="6">
        <f t="shared" si="5"/>
        <v>10.670124361872082</v>
      </c>
      <c r="K14" s="7">
        <f t="shared" si="6"/>
        <v>34.268049744748836</v>
      </c>
      <c r="L14" s="7">
        <f t="shared" si="7"/>
        <v>85.6701243618721</v>
      </c>
      <c r="M14" s="7">
        <f t="shared" si="8"/>
        <v>0</v>
      </c>
      <c r="N14" s="7">
        <f t="shared" si="9"/>
        <v>0</v>
      </c>
      <c r="O14" s="7">
        <f t="shared" si="10"/>
        <v>85.6701243618721</v>
      </c>
      <c r="P14" s="7">
        <f t="shared" si="11"/>
        <v>64.26804974474884</v>
      </c>
      <c r="Q14" s="6">
        <f t="shared" si="12"/>
        <v>160.6701243618721</v>
      </c>
      <c r="R14" s="6">
        <f t="shared" si="13"/>
        <v>0</v>
      </c>
      <c r="S14" s="6">
        <f t="shared" si="14"/>
        <v>0</v>
      </c>
      <c r="T14" s="6">
        <f t="shared" si="15"/>
        <v>160.6701243618721</v>
      </c>
      <c r="U14" s="7">
        <f t="shared" si="16"/>
        <v>94.26804974474884</v>
      </c>
      <c r="V14" s="6">
        <f t="shared" si="17"/>
        <v>235.6701243618721</v>
      </c>
      <c r="W14" s="6">
        <f t="shared" si="18"/>
        <v>0</v>
      </c>
      <c r="X14" s="6">
        <f t="shared" si="19"/>
        <v>0</v>
      </c>
      <c r="Y14" s="6">
        <f t="shared" si="20"/>
        <v>235.6701243618721</v>
      </c>
    </row>
    <row r="15" spans="1:25" ht="12.75">
      <c r="A15" s="3">
        <v>5</v>
      </c>
      <c r="B15" s="3">
        <v>0.6607755607240573</v>
      </c>
      <c r="C15" s="3">
        <v>20</v>
      </c>
      <c r="D15" s="3">
        <v>50</v>
      </c>
      <c r="E15" s="6">
        <f t="shared" si="0"/>
        <v>39.82326682172172</v>
      </c>
      <c r="F15" s="7">
        <f t="shared" si="1"/>
        <v>0</v>
      </c>
      <c r="G15" s="6">
        <f t="shared" si="2"/>
        <v>0</v>
      </c>
      <c r="H15" s="6">
        <f t="shared" si="3"/>
        <v>9.823266821721717</v>
      </c>
      <c r="I15" s="6">
        <f t="shared" si="4"/>
        <v>491.16334108608584</v>
      </c>
      <c r="J15" s="6">
        <f t="shared" si="5"/>
        <v>491.16334108608584</v>
      </c>
      <c r="K15" s="7">
        <f t="shared" si="6"/>
        <v>20.176733178278283</v>
      </c>
      <c r="L15" s="7">
        <f t="shared" si="7"/>
        <v>50.44183294569571</v>
      </c>
      <c r="M15" s="7">
        <f t="shared" si="8"/>
        <v>0</v>
      </c>
      <c r="N15" s="7">
        <f t="shared" si="9"/>
        <v>0</v>
      </c>
      <c r="O15" s="7">
        <f t="shared" si="10"/>
        <v>50.44183294569571</v>
      </c>
      <c r="P15" s="7">
        <f t="shared" si="11"/>
        <v>50.17673317827828</v>
      </c>
      <c r="Q15" s="6">
        <f t="shared" si="12"/>
        <v>125.44183294569571</v>
      </c>
      <c r="R15" s="6">
        <f t="shared" si="13"/>
        <v>0</v>
      </c>
      <c r="S15" s="6">
        <f t="shared" si="14"/>
        <v>0</v>
      </c>
      <c r="T15" s="6">
        <f t="shared" si="15"/>
        <v>125.44183294569571</v>
      </c>
      <c r="U15" s="7">
        <f t="shared" si="16"/>
        <v>80.17673317827828</v>
      </c>
      <c r="V15" s="6">
        <f t="shared" si="17"/>
        <v>200.4418329456957</v>
      </c>
      <c r="W15" s="6">
        <f t="shared" si="18"/>
        <v>0</v>
      </c>
      <c r="X15" s="6">
        <f t="shared" si="19"/>
        <v>0</v>
      </c>
      <c r="Y15" s="6">
        <f t="shared" si="20"/>
        <v>200.4418329456957</v>
      </c>
    </row>
    <row r="16" spans="1:25" ht="12.75">
      <c r="A16" s="3">
        <v>6</v>
      </c>
      <c r="B16" s="3">
        <v>0.6881088709667251</v>
      </c>
      <c r="C16" s="3">
        <v>20</v>
      </c>
      <c r="D16" s="3">
        <v>50</v>
      </c>
      <c r="E16" s="6">
        <f t="shared" si="0"/>
        <v>40.64326612900175</v>
      </c>
      <c r="F16" s="7">
        <f t="shared" si="1"/>
        <v>0</v>
      </c>
      <c r="G16" s="6">
        <f t="shared" si="2"/>
        <v>0</v>
      </c>
      <c r="H16" s="6">
        <f t="shared" si="3"/>
        <v>10.643266129001752</v>
      </c>
      <c r="I16" s="6">
        <f t="shared" si="4"/>
        <v>532.1633064500876</v>
      </c>
      <c r="J16" s="6">
        <f t="shared" si="5"/>
        <v>532.1633064500876</v>
      </c>
      <c r="K16" s="7">
        <f t="shared" si="6"/>
        <v>19.356733870998248</v>
      </c>
      <c r="L16" s="7">
        <f t="shared" si="7"/>
        <v>48.39183467749562</v>
      </c>
      <c r="M16" s="7">
        <f t="shared" si="8"/>
        <v>0</v>
      </c>
      <c r="N16" s="7">
        <f t="shared" si="9"/>
        <v>0</v>
      </c>
      <c r="O16" s="7">
        <f t="shared" si="10"/>
        <v>48.39183467749562</v>
      </c>
      <c r="P16" s="7">
        <f t="shared" si="11"/>
        <v>49.35673387099825</v>
      </c>
      <c r="Q16" s="6">
        <f t="shared" si="12"/>
        <v>123.39183467749562</v>
      </c>
      <c r="R16" s="6">
        <f t="shared" si="13"/>
        <v>0</v>
      </c>
      <c r="S16" s="6">
        <f t="shared" si="14"/>
        <v>0</v>
      </c>
      <c r="T16" s="6">
        <f t="shared" si="15"/>
        <v>123.39183467749562</v>
      </c>
      <c r="U16" s="7">
        <f t="shared" si="16"/>
        <v>79.35673387099826</v>
      </c>
      <c r="V16" s="6">
        <f t="shared" si="17"/>
        <v>198.39183467749564</v>
      </c>
      <c r="W16" s="6">
        <f t="shared" si="18"/>
        <v>0</v>
      </c>
      <c r="X16" s="6">
        <f t="shared" si="19"/>
        <v>0</v>
      </c>
      <c r="Y16" s="6">
        <f t="shared" si="20"/>
        <v>198.39183467749564</v>
      </c>
    </row>
    <row r="17" spans="1:25" ht="12.75">
      <c r="A17" s="3">
        <v>7</v>
      </c>
      <c r="B17" s="3">
        <v>0.12854876420748163</v>
      </c>
      <c r="C17" s="3">
        <v>20</v>
      </c>
      <c r="D17" s="3">
        <v>50</v>
      </c>
      <c r="E17" s="6">
        <f t="shared" si="0"/>
        <v>23.85646292622445</v>
      </c>
      <c r="F17" s="7">
        <f t="shared" si="1"/>
        <v>6.143537073775551</v>
      </c>
      <c r="G17" s="6">
        <f t="shared" si="2"/>
        <v>15.358842684438878</v>
      </c>
      <c r="H17" s="6">
        <f t="shared" si="3"/>
        <v>0</v>
      </c>
      <c r="I17" s="6">
        <f t="shared" si="4"/>
        <v>0</v>
      </c>
      <c r="J17" s="6">
        <f t="shared" si="5"/>
        <v>15.358842684438878</v>
      </c>
      <c r="K17" s="7">
        <f t="shared" si="6"/>
        <v>36.14353707377555</v>
      </c>
      <c r="L17" s="7">
        <f t="shared" si="7"/>
        <v>90.35884268443887</v>
      </c>
      <c r="M17" s="7">
        <f t="shared" si="8"/>
        <v>0</v>
      </c>
      <c r="N17" s="7">
        <f t="shared" si="9"/>
        <v>0</v>
      </c>
      <c r="O17" s="7">
        <f t="shared" si="10"/>
        <v>90.35884268443887</v>
      </c>
      <c r="P17" s="7">
        <f t="shared" si="11"/>
        <v>66.14353707377555</v>
      </c>
      <c r="Q17" s="6">
        <f t="shared" si="12"/>
        <v>165.35884268443886</v>
      </c>
      <c r="R17" s="6">
        <f t="shared" si="13"/>
        <v>0</v>
      </c>
      <c r="S17" s="6">
        <f t="shared" si="14"/>
        <v>0</v>
      </c>
      <c r="T17" s="6">
        <f t="shared" si="15"/>
        <v>165.35884268443886</v>
      </c>
      <c r="U17" s="7">
        <f t="shared" si="16"/>
        <v>96.14353707377555</v>
      </c>
      <c r="V17" s="6">
        <f t="shared" si="17"/>
        <v>240.35884268443886</v>
      </c>
      <c r="W17" s="6">
        <f t="shared" si="18"/>
        <v>0</v>
      </c>
      <c r="X17" s="6">
        <f t="shared" si="19"/>
        <v>0</v>
      </c>
      <c r="Y17" s="6">
        <f t="shared" si="20"/>
        <v>240.35884268443886</v>
      </c>
    </row>
    <row r="18" spans="1:25" ht="12.75">
      <c r="A18" s="3">
        <v>8</v>
      </c>
      <c r="B18" s="3">
        <v>0.6887402816770394</v>
      </c>
      <c r="C18" s="3">
        <v>20</v>
      </c>
      <c r="D18" s="3">
        <v>50</v>
      </c>
      <c r="E18" s="6">
        <f t="shared" si="0"/>
        <v>40.662208450311184</v>
      </c>
      <c r="F18" s="7">
        <f t="shared" si="1"/>
        <v>0</v>
      </c>
      <c r="G18" s="6">
        <f t="shared" si="2"/>
        <v>0</v>
      </c>
      <c r="H18" s="6">
        <f t="shared" si="3"/>
        <v>10.662208450311184</v>
      </c>
      <c r="I18" s="6">
        <f t="shared" si="4"/>
        <v>533.1104225155592</v>
      </c>
      <c r="J18" s="6">
        <f t="shared" si="5"/>
        <v>533.1104225155592</v>
      </c>
      <c r="K18" s="7">
        <f t="shared" si="6"/>
        <v>19.337791549688816</v>
      </c>
      <c r="L18" s="7">
        <f t="shared" si="7"/>
        <v>48.34447887422204</v>
      </c>
      <c r="M18" s="7">
        <f t="shared" si="8"/>
        <v>0</v>
      </c>
      <c r="N18" s="7">
        <f t="shared" si="9"/>
        <v>0</v>
      </c>
      <c r="O18" s="7">
        <f t="shared" si="10"/>
        <v>48.34447887422204</v>
      </c>
      <c r="P18" s="7">
        <f t="shared" si="11"/>
        <v>49.337791549688816</v>
      </c>
      <c r="Q18" s="6">
        <f t="shared" si="12"/>
        <v>123.34447887422203</v>
      </c>
      <c r="R18" s="6">
        <f t="shared" si="13"/>
        <v>0</v>
      </c>
      <c r="S18" s="6">
        <f t="shared" si="14"/>
        <v>0</v>
      </c>
      <c r="T18" s="6">
        <f t="shared" si="15"/>
        <v>123.34447887422203</v>
      </c>
      <c r="U18" s="7">
        <f t="shared" si="16"/>
        <v>79.33779154968882</v>
      </c>
      <c r="V18" s="6">
        <f t="shared" si="17"/>
        <v>198.34447887422203</v>
      </c>
      <c r="W18" s="6">
        <f t="shared" si="18"/>
        <v>0</v>
      </c>
      <c r="X18" s="6">
        <f t="shared" si="19"/>
        <v>0</v>
      </c>
      <c r="Y18" s="6">
        <f t="shared" si="20"/>
        <v>198.34447887422203</v>
      </c>
    </row>
    <row r="19" spans="1:25" ht="12.75">
      <c r="A19" s="3">
        <v>9</v>
      </c>
      <c r="B19" s="3">
        <v>0.3296333502037383</v>
      </c>
      <c r="C19" s="3">
        <v>20</v>
      </c>
      <c r="D19" s="3">
        <v>50</v>
      </c>
      <c r="E19" s="6">
        <f t="shared" si="0"/>
        <v>29.889000506112147</v>
      </c>
      <c r="F19" s="7">
        <f t="shared" si="1"/>
        <v>0.1109994938878529</v>
      </c>
      <c r="G19" s="6">
        <f t="shared" si="2"/>
        <v>0.27749873471963227</v>
      </c>
      <c r="H19" s="6">
        <f t="shared" si="3"/>
        <v>0</v>
      </c>
      <c r="I19" s="6">
        <f t="shared" si="4"/>
        <v>0</v>
      </c>
      <c r="J19" s="6">
        <f t="shared" si="5"/>
        <v>0.27749873471963227</v>
      </c>
      <c r="K19" s="7">
        <f t="shared" si="6"/>
        <v>30.110999493887853</v>
      </c>
      <c r="L19" s="7">
        <f t="shared" si="7"/>
        <v>75.27749873471963</v>
      </c>
      <c r="M19" s="7">
        <f t="shared" si="8"/>
        <v>0</v>
      </c>
      <c r="N19" s="7">
        <f t="shared" si="9"/>
        <v>0</v>
      </c>
      <c r="O19" s="7">
        <f t="shared" si="10"/>
        <v>75.27749873471963</v>
      </c>
      <c r="P19" s="7">
        <f t="shared" si="11"/>
        <v>60.11099949388785</v>
      </c>
      <c r="Q19" s="6">
        <f t="shared" si="12"/>
        <v>150.27749873471964</v>
      </c>
      <c r="R19" s="6">
        <f t="shared" si="13"/>
        <v>0</v>
      </c>
      <c r="S19" s="6">
        <f t="shared" si="14"/>
        <v>0</v>
      </c>
      <c r="T19" s="6">
        <f t="shared" si="15"/>
        <v>150.27749873471964</v>
      </c>
      <c r="U19" s="7">
        <f t="shared" si="16"/>
        <v>90.11099949388785</v>
      </c>
      <c r="V19" s="6">
        <f t="shared" si="17"/>
        <v>225.27749873471961</v>
      </c>
      <c r="W19" s="6">
        <f t="shared" si="18"/>
        <v>0</v>
      </c>
      <c r="X19" s="6">
        <f t="shared" si="19"/>
        <v>0</v>
      </c>
      <c r="Y19" s="6">
        <f t="shared" si="20"/>
        <v>225.27749873471961</v>
      </c>
    </row>
    <row r="20" spans="1:25" ht="12.75">
      <c r="A20" s="3">
        <v>10</v>
      </c>
      <c r="B20" s="3">
        <v>0.5404593509138016</v>
      </c>
      <c r="C20" s="3">
        <v>20</v>
      </c>
      <c r="D20" s="3">
        <v>50</v>
      </c>
      <c r="E20" s="6">
        <f t="shared" si="0"/>
        <v>36.213780527414045</v>
      </c>
      <c r="F20" s="7">
        <f t="shared" si="1"/>
        <v>0</v>
      </c>
      <c r="G20" s="6">
        <f t="shared" si="2"/>
        <v>0</v>
      </c>
      <c r="H20" s="6">
        <f t="shared" si="3"/>
        <v>6.213780527414045</v>
      </c>
      <c r="I20" s="6">
        <f t="shared" si="4"/>
        <v>310.6890263707022</v>
      </c>
      <c r="J20" s="6">
        <f t="shared" si="5"/>
        <v>310.6890263707022</v>
      </c>
      <c r="K20" s="7">
        <f t="shared" si="6"/>
        <v>23.786219472585955</v>
      </c>
      <c r="L20" s="7">
        <f t="shared" si="7"/>
        <v>59.46554868146489</v>
      </c>
      <c r="M20" s="7">
        <f t="shared" si="8"/>
        <v>0</v>
      </c>
      <c r="N20" s="7">
        <f t="shared" si="9"/>
        <v>0</v>
      </c>
      <c r="O20" s="7">
        <f t="shared" si="10"/>
        <v>59.46554868146489</v>
      </c>
      <c r="P20" s="7">
        <f t="shared" si="11"/>
        <v>53.786219472585955</v>
      </c>
      <c r="Q20" s="6">
        <f t="shared" si="12"/>
        <v>134.4655486814649</v>
      </c>
      <c r="R20" s="6">
        <f t="shared" si="13"/>
        <v>0</v>
      </c>
      <c r="S20" s="6">
        <f t="shared" si="14"/>
        <v>0</v>
      </c>
      <c r="T20" s="6">
        <f t="shared" si="15"/>
        <v>134.4655486814649</v>
      </c>
      <c r="U20" s="7">
        <f t="shared" si="16"/>
        <v>83.78621947258596</v>
      </c>
      <c r="V20" s="6">
        <f t="shared" si="17"/>
        <v>209.4655486814649</v>
      </c>
      <c r="W20" s="6">
        <f t="shared" si="18"/>
        <v>0</v>
      </c>
      <c r="X20" s="6">
        <f t="shared" si="19"/>
        <v>0</v>
      </c>
      <c r="Y20" s="6">
        <f t="shared" si="20"/>
        <v>209.4655486814649</v>
      </c>
    </row>
    <row r="21" spans="1:25" ht="12.75">
      <c r="A21" s="3">
        <v>11</v>
      </c>
      <c r="B21" s="3">
        <v>0.06261232444546394</v>
      </c>
      <c r="C21" s="3">
        <v>20</v>
      </c>
      <c r="D21" s="3">
        <v>50</v>
      </c>
      <c r="E21" s="6">
        <f t="shared" si="0"/>
        <v>21.878369733363918</v>
      </c>
      <c r="F21" s="7">
        <f t="shared" si="1"/>
        <v>8.121630266636082</v>
      </c>
      <c r="G21" s="6">
        <f t="shared" si="2"/>
        <v>20.304075666590204</v>
      </c>
      <c r="H21" s="6">
        <f t="shared" si="3"/>
        <v>0</v>
      </c>
      <c r="I21" s="6">
        <f t="shared" si="4"/>
        <v>0</v>
      </c>
      <c r="J21" s="6">
        <f t="shared" si="5"/>
        <v>20.304075666590204</v>
      </c>
      <c r="K21" s="7">
        <f t="shared" si="6"/>
        <v>38.12163026663608</v>
      </c>
      <c r="L21" s="7">
        <f t="shared" si="7"/>
        <v>95.30407566659021</v>
      </c>
      <c r="M21" s="7">
        <f t="shared" si="8"/>
        <v>0</v>
      </c>
      <c r="N21" s="7">
        <f t="shared" si="9"/>
        <v>0</v>
      </c>
      <c r="O21" s="7">
        <f t="shared" si="10"/>
        <v>95.30407566659021</v>
      </c>
      <c r="P21" s="7">
        <f t="shared" si="11"/>
        <v>68.12163026663609</v>
      </c>
      <c r="Q21" s="6">
        <f t="shared" si="12"/>
        <v>170.30407566659022</v>
      </c>
      <c r="R21" s="6">
        <f t="shared" si="13"/>
        <v>0</v>
      </c>
      <c r="S21" s="6">
        <f t="shared" si="14"/>
        <v>0</v>
      </c>
      <c r="T21" s="6">
        <f t="shared" si="15"/>
        <v>170.30407566659022</v>
      </c>
      <c r="U21" s="7">
        <f t="shared" si="16"/>
        <v>98.12163026663609</v>
      </c>
      <c r="V21" s="6">
        <f t="shared" si="17"/>
        <v>245.30407566659022</v>
      </c>
      <c r="W21" s="6">
        <f t="shared" si="18"/>
        <v>0</v>
      </c>
      <c r="X21" s="6">
        <f t="shared" si="19"/>
        <v>0</v>
      </c>
      <c r="Y21" s="6">
        <f t="shared" si="20"/>
        <v>245.30407566659022</v>
      </c>
    </row>
    <row r="22" spans="1:25" ht="12.75">
      <c r="A22" s="3">
        <v>12</v>
      </c>
      <c r="B22" s="3">
        <v>0.12696537890135956</v>
      </c>
      <c r="C22" s="3">
        <v>20</v>
      </c>
      <c r="D22" s="3">
        <v>50</v>
      </c>
      <c r="E22" s="6">
        <f t="shared" si="0"/>
        <v>23.808961367040787</v>
      </c>
      <c r="F22" s="7">
        <f t="shared" si="1"/>
        <v>6.191038632959213</v>
      </c>
      <c r="G22" s="6">
        <f t="shared" si="2"/>
        <v>15.477596582398032</v>
      </c>
      <c r="H22" s="6">
        <f t="shared" si="3"/>
        <v>0</v>
      </c>
      <c r="I22" s="6">
        <f t="shared" si="4"/>
        <v>0</v>
      </c>
      <c r="J22" s="6">
        <f t="shared" si="5"/>
        <v>15.477596582398032</v>
      </c>
      <c r="K22" s="7">
        <f t="shared" si="6"/>
        <v>36.19103863295921</v>
      </c>
      <c r="L22" s="7">
        <f t="shared" si="7"/>
        <v>90.47759658239804</v>
      </c>
      <c r="M22" s="7">
        <f t="shared" si="8"/>
        <v>0</v>
      </c>
      <c r="N22" s="7">
        <f t="shared" si="9"/>
        <v>0</v>
      </c>
      <c r="O22" s="7">
        <f t="shared" si="10"/>
        <v>90.47759658239804</v>
      </c>
      <c r="P22" s="7">
        <f t="shared" si="11"/>
        <v>66.19103863295922</v>
      </c>
      <c r="Q22" s="6">
        <f t="shared" si="12"/>
        <v>165.47759658239806</v>
      </c>
      <c r="R22" s="6">
        <f t="shared" si="13"/>
        <v>0</v>
      </c>
      <c r="S22" s="6">
        <f t="shared" si="14"/>
        <v>0</v>
      </c>
      <c r="T22" s="6">
        <f t="shared" si="15"/>
        <v>165.47759658239806</v>
      </c>
      <c r="U22" s="7">
        <f t="shared" si="16"/>
        <v>96.19103863295922</v>
      </c>
      <c r="V22" s="6">
        <f t="shared" si="17"/>
        <v>240.47759658239806</v>
      </c>
      <c r="W22" s="6">
        <f t="shared" si="18"/>
        <v>0</v>
      </c>
      <c r="X22" s="6">
        <f t="shared" si="19"/>
        <v>0</v>
      </c>
      <c r="Y22" s="6">
        <f t="shared" si="20"/>
        <v>240.47759658239806</v>
      </c>
    </row>
    <row r="23" spans="1:25" ht="12.75">
      <c r="A23" s="3">
        <v>13</v>
      </c>
      <c r="B23" s="3">
        <v>0.13831319025224054</v>
      </c>
      <c r="C23" s="3">
        <v>20</v>
      </c>
      <c r="D23" s="3">
        <v>50</v>
      </c>
      <c r="E23" s="6">
        <f t="shared" si="0"/>
        <v>24.149395707567216</v>
      </c>
      <c r="F23" s="7">
        <f t="shared" si="1"/>
        <v>5.850604292432784</v>
      </c>
      <c r="G23" s="6">
        <f t="shared" si="2"/>
        <v>14.62651073108196</v>
      </c>
      <c r="H23" s="6">
        <f t="shared" si="3"/>
        <v>0</v>
      </c>
      <c r="I23" s="6">
        <f t="shared" si="4"/>
        <v>0</v>
      </c>
      <c r="J23" s="6">
        <f t="shared" si="5"/>
        <v>14.62651073108196</v>
      </c>
      <c r="K23" s="7">
        <f t="shared" si="6"/>
        <v>35.850604292432784</v>
      </c>
      <c r="L23" s="7">
        <f t="shared" si="7"/>
        <v>89.62651073108196</v>
      </c>
      <c r="M23" s="7">
        <f t="shared" si="8"/>
        <v>0</v>
      </c>
      <c r="N23" s="7">
        <f t="shared" si="9"/>
        <v>0</v>
      </c>
      <c r="O23" s="7">
        <f t="shared" si="10"/>
        <v>89.62651073108196</v>
      </c>
      <c r="P23" s="7">
        <f t="shared" si="11"/>
        <v>65.85060429243279</v>
      </c>
      <c r="Q23" s="6">
        <f t="shared" si="12"/>
        <v>164.62651073108196</v>
      </c>
      <c r="R23" s="6">
        <f t="shared" si="13"/>
        <v>0</v>
      </c>
      <c r="S23" s="6">
        <f t="shared" si="14"/>
        <v>0</v>
      </c>
      <c r="T23" s="6">
        <f t="shared" si="15"/>
        <v>164.62651073108196</v>
      </c>
      <c r="U23" s="7">
        <f t="shared" si="16"/>
        <v>95.85060429243279</v>
      </c>
      <c r="V23" s="6">
        <f t="shared" si="17"/>
        <v>239.62651073108196</v>
      </c>
      <c r="W23" s="6">
        <f t="shared" si="18"/>
        <v>0</v>
      </c>
      <c r="X23" s="6">
        <f t="shared" si="19"/>
        <v>0</v>
      </c>
      <c r="Y23" s="6">
        <f t="shared" si="20"/>
        <v>239.62651073108196</v>
      </c>
    </row>
    <row r="24" spans="1:25" ht="12.75">
      <c r="A24" s="3">
        <v>14</v>
      </c>
      <c r="B24" s="3">
        <v>0.5851684672543094</v>
      </c>
      <c r="C24" s="3">
        <v>20</v>
      </c>
      <c r="D24" s="3">
        <v>50</v>
      </c>
      <c r="E24" s="6">
        <f t="shared" si="0"/>
        <v>37.55505401762928</v>
      </c>
      <c r="F24" s="7">
        <f t="shared" si="1"/>
        <v>0</v>
      </c>
      <c r="G24" s="6">
        <f t="shared" si="2"/>
        <v>0</v>
      </c>
      <c r="H24" s="6">
        <f t="shared" si="3"/>
        <v>7.555054017629281</v>
      </c>
      <c r="I24" s="6">
        <f t="shared" si="4"/>
        <v>377.7527008814641</v>
      </c>
      <c r="J24" s="6">
        <f t="shared" si="5"/>
        <v>377.7527008814641</v>
      </c>
      <c r="K24" s="7">
        <f t="shared" si="6"/>
        <v>22.44494598237072</v>
      </c>
      <c r="L24" s="7">
        <f t="shared" si="7"/>
        <v>56.11236495592679</v>
      </c>
      <c r="M24" s="7">
        <f t="shared" si="8"/>
        <v>0</v>
      </c>
      <c r="N24" s="7">
        <f t="shared" si="9"/>
        <v>0</v>
      </c>
      <c r="O24" s="7">
        <f t="shared" si="10"/>
        <v>56.11236495592679</v>
      </c>
      <c r="P24" s="7">
        <f t="shared" si="11"/>
        <v>52.44494598237072</v>
      </c>
      <c r="Q24" s="6">
        <f t="shared" si="12"/>
        <v>131.1123649559268</v>
      </c>
      <c r="R24" s="6">
        <f t="shared" si="13"/>
        <v>0</v>
      </c>
      <c r="S24" s="6">
        <f t="shared" si="14"/>
        <v>0</v>
      </c>
      <c r="T24" s="6">
        <f t="shared" si="15"/>
        <v>131.1123649559268</v>
      </c>
      <c r="U24" s="7">
        <f t="shared" si="16"/>
        <v>82.44494598237071</v>
      </c>
      <c r="V24" s="6">
        <f t="shared" si="17"/>
        <v>206.11236495592678</v>
      </c>
      <c r="W24" s="6">
        <f t="shared" si="18"/>
        <v>0</v>
      </c>
      <c r="X24" s="6">
        <f t="shared" si="19"/>
        <v>0</v>
      </c>
      <c r="Y24" s="6">
        <f t="shared" si="20"/>
        <v>206.11236495592678</v>
      </c>
    </row>
    <row r="25" spans="1:25" ht="12.75">
      <c r="A25" s="3">
        <v>15</v>
      </c>
      <c r="B25" s="3">
        <v>0.1508439045723895</v>
      </c>
      <c r="C25" s="3">
        <v>20</v>
      </c>
      <c r="D25" s="3">
        <v>50</v>
      </c>
      <c r="E25" s="6">
        <f t="shared" si="0"/>
        <v>24.525317137171683</v>
      </c>
      <c r="F25" s="7">
        <f t="shared" si="1"/>
        <v>5.474682862828317</v>
      </c>
      <c r="G25" s="6">
        <f t="shared" si="2"/>
        <v>13.686707157070792</v>
      </c>
      <c r="H25" s="6">
        <f t="shared" si="3"/>
        <v>0</v>
      </c>
      <c r="I25" s="6">
        <f t="shared" si="4"/>
        <v>0</v>
      </c>
      <c r="J25" s="6">
        <f t="shared" si="5"/>
        <v>13.686707157070792</v>
      </c>
      <c r="K25" s="7">
        <f t="shared" si="6"/>
        <v>35.47468286282832</v>
      </c>
      <c r="L25" s="7">
        <f t="shared" si="7"/>
        <v>88.6867071570708</v>
      </c>
      <c r="M25" s="7">
        <f t="shared" si="8"/>
        <v>0</v>
      </c>
      <c r="N25" s="7">
        <f t="shared" si="9"/>
        <v>0</v>
      </c>
      <c r="O25" s="7">
        <f t="shared" si="10"/>
        <v>88.6867071570708</v>
      </c>
      <c r="P25" s="7">
        <f t="shared" si="11"/>
        <v>65.47468286282832</v>
      </c>
      <c r="Q25" s="6">
        <f t="shared" si="12"/>
        <v>163.6867071570708</v>
      </c>
      <c r="R25" s="6">
        <f t="shared" si="13"/>
        <v>0</v>
      </c>
      <c r="S25" s="6">
        <f t="shared" si="14"/>
        <v>0</v>
      </c>
      <c r="T25" s="6">
        <f t="shared" si="15"/>
        <v>163.6867071570708</v>
      </c>
      <c r="U25" s="7">
        <f t="shared" si="16"/>
        <v>95.47468286282832</v>
      </c>
      <c r="V25" s="6">
        <f t="shared" si="17"/>
        <v>238.6867071570708</v>
      </c>
      <c r="W25" s="6">
        <f t="shared" si="18"/>
        <v>0</v>
      </c>
      <c r="X25" s="6">
        <f t="shared" si="19"/>
        <v>0</v>
      </c>
      <c r="Y25" s="6">
        <f t="shared" si="20"/>
        <v>238.6867071570708</v>
      </c>
    </row>
    <row r="26" spans="1:25" ht="12.75">
      <c r="A26" s="3">
        <v>16</v>
      </c>
      <c r="B26" s="3">
        <v>0.6493138054372578</v>
      </c>
      <c r="C26" s="3">
        <v>20</v>
      </c>
      <c r="D26" s="3">
        <v>50</v>
      </c>
      <c r="E26" s="6">
        <f t="shared" si="0"/>
        <v>39.47941416311774</v>
      </c>
      <c r="F26" s="7">
        <f t="shared" si="1"/>
        <v>0</v>
      </c>
      <c r="G26" s="6">
        <f t="shared" si="2"/>
        <v>0</v>
      </c>
      <c r="H26" s="6">
        <f t="shared" si="3"/>
        <v>9.479414163117738</v>
      </c>
      <c r="I26" s="6">
        <f t="shared" si="4"/>
        <v>473.9707081558869</v>
      </c>
      <c r="J26" s="6">
        <f t="shared" si="5"/>
        <v>473.9707081558869</v>
      </c>
      <c r="K26" s="7">
        <f t="shared" si="6"/>
        <v>20.520585836882262</v>
      </c>
      <c r="L26" s="7">
        <f t="shared" si="7"/>
        <v>51.301464592205654</v>
      </c>
      <c r="M26" s="7">
        <f t="shared" si="8"/>
        <v>0</v>
      </c>
      <c r="N26" s="7">
        <f t="shared" si="9"/>
        <v>0</v>
      </c>
      <c r="O26" s="7">
        <f t="shared" si="10"/>
        <v>51.301464592205654</v>
      </c>
      <c r="P26" s="7">
        <f t="shared" si="11"/>
        <v>50.52058583688226</v>
      </c>
      <c r="Q26" s="6">
        <f t="shared" si="12"/>
        <v>126.30146459220566</v>
      </c>
      <c r="R26" s="6">
        <f t="shared" si="13"/>
        <v>0</v>
      </c>
      <c r="S26" s="6">
        <f t="shared" si="14"/>
        <v>0</v>
      </c>
      <c r="T26" s="6">
        <f t="shared" si="15"/>
        <v>126.30146459220566</v>
      </c>
      <c r="U26" s="7">
        <f t="shared" si="16"/>
        <v>80.52058583688226</v>
      </c>
      <c r="V26" s="6">
        <f t="shared" si="17"/>
        <v>201.30146459220566</v>
      </c>
      <c r="W26" s="6">
        <f t="shared" si="18"/>
        <v>0</v>
      </c>
      <c r="X26" s="6">
        <f t="shared" si="19"/>
        <v>0</v>
      </c>
      <c r="Y26" s="6">
        <f t="shared" si="20"/>
        <v>201.30146459220566</v>
      </c>
    </row>
    <row r="27" spans="1:25" ht="12.75">
      <c r="A27" s="3">
        <v>17</v>
      </c>
      <c r="B27" s="3">
        <v>0.12221019930892396</v>
      </c>
      <c r="C27" s="3">
        <v>20</v>
      </c>
      <c r="D27" s="3">
        <v>50</v>
      </c>
      <c r="E27" s="6">
        <f t="shared" si="0"/>
        <v>23.66630597926772</v>
      </c>
      <c r="F27" s="7">
        <f t="shared" si="1"/>
        <v>6.333694020732281</v>
      </c>
      <c r="G27" s="6">
        <f t="shared" si="2"/>
        <v>15.834235051830703</v>
      </c>
      <c r="H27" s="6">
        <f t="shared" si="3"/>
        <v>0</v>
      </c>
      <c r="I27" s="6">
        <f t="shared" si="4"/>
        <v>0</v>
      </c>
      <c r="J27" s="6">
        <f t="shared" si="5"/>
        <v>15.834235051830703</v>
      </c>
      <c r="K27" s="7">
        <f t="shared" si="6"/>
        <v>36.33369402073228</v>
      </c>
      <c r="L27" s="7">
        <f t="shared" si="7"/>
        <v>90.8342350518307</v>
      </c>
      <c r="M27" s="7">
        <f t="shared" si="8"/>
        <v>0</v>
      </c>
      <c r="N27" s="7">
        <f t="shared" si="9"/>
        <v>0</v>
      </c>
      <c r="O27" s="7">
        <f t="shared" si="10"/>
        <v>90.8342350518307</v>
      </c>
      <c r="P27" s="7">
        <f t="shared" si="11"/>
        <v>66.33369402073228</v>
      </c>
      <c r="Q27" s="6">
        <f t="shared" si="12"/>
        <v>165.83423505183072</v>
      </c>
      <c r="R27" s="6">
        <f t="shared" si="13"/>
        <v>0</v>
      </c>
      <c r="S27" s="6">
        <f t="shared" si="14"/>
        <v>0</v>
      </c>
      <c r="T27" s="6">
        <f t="shared" si="15"/>
        <v>165.83423505183072</v>
      </c>
      <c r="U27" s="7">
        <f t="shared" si="16"/>
        <v>96.33369402073228</v>
      </c>
      <c r="V27" s="6">
        <f t="shared" si="17"/>
        <v>240.83423505183072</v>
      </c>
      <c r="W27" s="6">
        <f t="shared" si="18"/>
        <v>0</v>
      </c>
      <c r="X27" s="6">
        <f t="shared" si="19"/>
        <v>0</v>
      </c>
      <c r="Y27" s="6">
        <f t="shared" si="20"/>
        <v>240.83423505183072</v>
      </c>
    </row>
    <row r="28" spans="1:25" ht="12.75">
      <c r="A28" s="3">
        <v>18</v>
      </c>
      <c r="B28" s="3">
        <v>0.4376944129422242</v>
      </c>
      <c r="C28" s="3">
        <v>20</v>
      </c>
      <c r="D28" s="3">
        <v>50</v>
      </c>
      <c r="E28" s="6">
        <f t="shared" si="0"/>
        <v>33.130832388266725</v>
      </c>
      <c r="F28" s="7">
        <f t="shared" si="1"/>
        <v>0</v>
      </c>
      <c r="G28" s="6">
        <f t="shared" si="2"/>
        <v>0</v>
      </c>
      <c r="H28" s="6">
        <f t="shared" si="3"/>
        <v>3.1308323882667253</v>
      </c>
      <c r="I28" s="6">
        <f t="shared" si="4"/>
        <v>156.54161941333626</v>
      </c>
      <c r="J28" s="6">
        <f t="shared" si="5"/>
        <v>156.54161941333626</v>
      </c>
      <c r="K28" s="7">
        <f t="shared" si="6"/>
        <v>26.869167611733275</v>
      </c>
      <c r="L28" s="7">
        <f t="shared" si="7"/>
        <v>67.17291902933319</v>
      </c>
      <c r="M28" s="7">
        <f t="shared" si="8"/>
        <v>0</v>
      </c>
      <c r="N28" s="7">
        <f t="shared" si="9"/>
        <v>0</v>
      </c>
      <c r="O28" s="7">
        <f t="shared" si="10"/>
        <v>67.17291902933319</v>
      </c>
      <c r="P28" s="7">
        <f t="shared" si="11"/>
        <v>56.869167611733275</v>
      </c>
      <c r="Q28" s="6">
        <f t="shared" si="12"/>
        <v>142.17291902933317</v>
      </c>
      <c r="R28" s="6">
        <f t="shared" si="13"/>
        <v>0</v>
      </c>
      <c r="S28" s="6">
        <f t="shared" si="14"/>
        <v>0</v>
      </c>
      <c r="T28" s="6">
        <f t="shared" si="15"/>
        <v>142.17291902933317</v>
      </c>
      <c r="U28" s="7">
        <f t="shared" si="16"/>
        <v>86.86916761173327</v>
      </c>
      <c r="V28" s="6">
        <f t="shared" si="17"/>
        <v>217.17291902933317</v>
      </c>
      <c r="W28" s="6">
        <f t="shared" si="18"/>
        <v>0</v>
      </c>
      <c r="X28" s="6">
        <f t="shared" si="19"/>
        <v>0</v>
      </c>
      <c r="Y28" s="6">
        <f t="shared" si="20"/>
        <v>217.17291902933317</v>
      </c>
    </row>
    <row r="29" spans="1:25" ht="12.75">
      <c r="A29" s="3">
        <v>19</v>
      </c>
      <c r="B29" s="3">
        <v>0.8081565055840665</v>
      </c>
      <c r="C29" s="3">
        <v>20</v>
      </c>
      <c r="D29" s="3">
        <v>50</v>
      </c>
      <c r="E29" s="6">
        <f>D29-B29</f>
        <v>49.191843494415934</v>
      </c>
      <c r="F29" s="7">
        <f t="shared" si="1"/>
        <v>0</v>
      </c>
      <c r="G29" s="6">
        <f t="shared" si="2"/>
        <v>0</v>
      </c>
      <c r="H29" s="6">
        <f t="shared" si="3"/>
        <v>19.191843494415934</v>
      </c>
      <c r="I29" s="6">
        <f t="shared" si="4"/>
        <v>959.5921747207967</v>
      </c>
      <c r="J29" s="6">
        <f t="shared" si="5"/>
        <v>959.5921747207967</v>
      </c>
      <c r="K29" s="7">
        <f t="shared" si="6"/>
        <v>10.808156505584066</v>
      </c>
      <c r="L29" s="7">
        <f t="shared" si="7"/>
        <v>27.020391263960164</v>
      </c>
      <c r="M29" s="7">
        <f t="shared" si="8"/>
        <v>0</v>
      </c>
      <c r="N29" s="7">
        <f t="shared" si="9"/>
        <v>0</v>
      </c>
      <c r="O29" s="7">
        <f t="shared" si="10"/>
        <v>27.020391263960164</v>
      </c>
      <c r="P29" s="7">
        <f t="shared" si="11"/>
        <v>40.808156505584066</v>
      </c>
      <c r="Q29" s="6">
        <f t="shared" si="12"/>
        <v>102.02039126396016</v>
      </c>
      <c r="R29" s="6">
        <f t="shared" si="13"/>
        <v>0</v>
      </c>
      <c r="S29" s="6">
        <f t="shared" si="14"/>
        <v>0</v>
      </c>
      <c r="T29" s="6">
        <f t="shared" si="15"/>
        <v>102.02039126396016</v>
      </c>
      <c r="U29" s="7">
        <f t="shared" si="16"/>
        <v>70.80815650558407</v>
      </c>
      <c r="V29" s="6">
        <f t="shared" si="17"/>
        <v>177.02039126396016</v>
      </c>
      <c r="W29" s="6">
        <f t="shared" si="18"/>
        <v>0</v>
      </c>
      <c r="X29" s="6">
        <f t="shared" si="19"/>
        <v>0</v>
      </c>
      <c r="Y29" s="6">
        <f t="shared" si="20"/>
        <v>177.02039126396016</v>
      </c>
    </row>
    <row r="30" spans="1:25" ht="12.75">
      <c r="A30" s="3">
        <v>20</v>
      </c>
      <c r="B30" s="3">
        <v>0.11636834111696714</v>
      </c>
      <c r="C30" s="3">
        <v>20</v>
      </c>
      <c r="D30" s="3">
        <v>50</v>
      </c>
      <c r="E30" s="6">
        <f aca="true" t="shared" si="21" ref="E30:E47">C30+(D30-C30)*B30</f>
        <v>23.491050233509014</v>
      </c>
      <c r="F30" s="7">
        <f t="shared" si="1"/>
        <v>6.508949766490986</v>
      </c>
      <c r="G30" s="6">
        <f t="shared" si="2"/>
        <v>16.272374416227464</v>
      </c>
      <c r="H30" s="6">
        <f t="shared" si="3"/>
        <v>0</v>
      </c>
      <c r="I30" s="6">
        <f t="shared" si="4"/>
        <v>0</v>
      </c>
      <c r="J30" s="6">
        <f t="shared" si="5"/>
        <v>16.272374416227464</v>
      </c>
      <c r="K30" s="7">
        <f t="shared" si="6"/>
        <v>36.508949766490986</v>
      </c>
      <c r="L30" s="7">
        <f t="shared" si="7"/>
        <v>91.27237441622746</v>
      </c>
      <c r="M30" s="7">
        <f t="shared" si="8"/>
        <v>0</v>
      </c>
      <c r="N30" s="7">
        <f t="shared" si="9"/>
        <v>0</v>
      </c>
      <c r="O30" s="7">
        <f t="shared" si="10"/>
        <v>91.27237441622746</v>
      </c>
      <c r="P30" s="7">
        <f t="shared" si="11"/>
        <v>66.50894976649099</v>
      </c>
      <c r="Q30" s="6">
        <f t="shared" si="12"/>
        <v>166.27237441622748</v>
      </c>
      <c r="R30" s="6">
        <f t="shared" si="13"/>
        <v>0</v>
      </c>
      <c r="S30" s="6">
        <f t="shared" si="14"/>
        <v>0</v>
      </c>
      <c r="T30" s="6">
        <f t="shared" si="15"/>
        <v>166.27237441622748</v>
      </c>
      <c r="U30" s="7">
        <f t="shared" si="16"/>
        <v>96.50894976649099</v>
      </c>
      <c r="V30" s="6">
        <f t="shared" si="17"/>
        <v>241.27237441622748</v>
      </c>
      <c r="W30" s="6">
        <f t="shared" si="18"/>
        <v>0</v>
      </c>
      <c r="X30" s="6">
        <f t="shared" si="19"/>
        <v>0</v>
      </c>
      <c r="Y30" s="6">
        <f t="shared" si="20"/>
        <v>241.27237441622748</v>
      </c>
    </row>
    <row r="31" spans="1:25" ht="12.75">
      <c r="A31" s="3">
        <v>21</v>
      </c>
      <c r="B31" s="3">
        <v>0.06480510973432563</v>
      </c>
      <c r="C31" s="3">
        <v>20</v>
      </c>
      <c r="D31" s="3">
        <v>50</v>
      </c>
      <c r="E31" s="6">
        <f t="shared" si="21"/>
        <v>21.944153292029767</v>
      </c>
      <c r="F31" s="7">
        <f t="shared" si="1"/>
        <v>8.055846707970233</v>
      </c>
      <c r="G31" s="6">
        <f t="shared" si="2"/>
        <v>20.13961676992558</v>
      </c>
      <c r="H31" s="6">
        <f t="shared" si="3"/>
        <v>0</v>
      </c>
      <c r="I31" s="6">
        <f t="shared" si="4"/>
        <v>0</v>
      </c>
      <c r="J31" s="6">
        <f t="shared" si="5"/>
        <v>20.13961676992558</v>
      </c>
      <c r="K31" s="7">
        <f t="shared" si="6"/>
        <v>38.05584670797023</v>
      </c>
      <c r="L31" s="7">
        <f t="shared" si="7"/>
        <v>95.13961676992558</v>
      </c>
      <c r="M31" s="7">
        <f t="shared" si="8"/>
        <v>0</v>
      </c>
      <c r="N31" s="7">
        <f t="shared" si="9"/>
        <v>0</v>
      </c>
      <c r="O31" s="7">
        <f t="shared" si="10"/>
        <v>95.13961676992558</v>
      </c>
      <c r="P31" s="7">
        <f t="shared" si="11"/>
        <v>68.05584670797023</v>
      </c>
      <c r="Q31" s="6">
        <f t="shared" si="12"/>
        <v>170.13961676992557</v>
      </c>
      <c r="R31" s="6">
        <f t="shared" si="13"/>
        <v>0</v>
      </c>
      <c r="S31" s="6">
        <f t="shared" si="14"/>
        <v>0</v>
      </c>
      <c r="T31" s="6">
        <f t="shared" si="15"/>
        <v>170.13961676992557</v>
      </c>
      <c r="U31" s="7">
        <f t="shared" si="16"/>
        <v>98.05584670797023</v>
      </c>
      <c r="V31" s="6">
        <f t="shared" si="17"/>
        <v>245.13961676992557</v>
      </c>
      <c r="W31" s="6">
        <f t="shared" si="18"/>
        <v>0</v>
      </c>
      <c r="X31" s="6">
        <f t="shared" si="19"/>
        <v>0</v>
      </c>
      <c r="Y31" s="6">
        <f t="shared" si="20"/>
        <v>245.13961676992557</v>
      </c>
    </row>
    <row r="32" spans="1:25" ht="12.75">
      <c r="A32" s="3">
        <v>22</v>
      </c>
      <c r="B32" s="3">
        <v>0.6623097008119898</v>
      </c>
      <c r="C32" s="3">
        <v>20</v>
      </c>
      <c r="D32" s="3">
        <v>50</v>
      </c>
      <c r="E32" s="6">
        <f t="shared" si="21"/>
        <v>39.8692910243597</v>
      </c>
      <c r="F32" s="7">
        <f t="shared" si="1"/>
        <v>0</v>
      </c>
      <c r="G32" s="6">
        <f t="shared" si="2"/>
        <v>0</v>
      </c>
      <c r="H32" s="6">
        <f t="shared" si="3"/>
        <v>9.869291024359697</v>
      </c>
      <c r="I32" s="6">
        <f t="shared" si="4"/>
        <v>493.4645512179849</v>
      </c>
      <c r="J32" s="6">
        <f t="shared" si="5"/>
        <v>493.4645512179849</v>
      </c>
      <c r="K32" s="7">
        <f t="shared" si="6"/>
        <v>20.130708975640303</v>
      </c>
      <c r="L32" s="7">
        <f t="shared" si="7"/>
        <v>50.32677243910076</v>
      </c>
      <c r="M32" s="7">
        <f t="shared" si="8"/>
        <v>0</v>
      </c>
      <c r="N32" s="7">
        <f t="shared" si="9"/>
        <v>0</v>
      </c>
      <c r="O32" s="7">
        <f t="shared" si="10"/>
        <v>50.32677243910076</v>
      </c>
      <c r="P32" s="7">
        <f t="shared" si="11"/>
        <v>50.1307089756403</v>
      </c>
      <c r="Q32" s="6">
        <f t="shared" si="12"/>
        <v>125.32677243910075</v>
      </c>
      <c r="R32" s="6">
        <f t="shared" si="13"/>
        <v>0</v>
      </c>
      <c r="S32" s="6">
        <f t="shared" si="14"/>
        <v>0</v>
      </c>
      <c r="T32" s="6">
        <f t="shared" si="15"/>
        <v>125.32677243910075</v>
      </c>
      <c r="U32" s="7">
        <f t="shared" si="16"/>
        <v>80.1307089756403</v>
      </c>
      <c r="V32" s="6">
        <f t="shared" si="17"/>
        <v>200.32677243910075</v>
      </c>
      <c r="W32" s="6">
        <f t="shared" si="18"/>
        <v>0</v>
      </c>
      <c r="X32" s="6">
        <f t="shared" si="19"/>
        <v>0</v>
      </c>
      <c r="Y32" s="6">
        <f t="shared" si="20"/>
        <v>200.32677243910075</v>
      </c>
    </row>
    <row r="33" spans="1:25" ht="12.75">
      <c r="A33" s="3">
        <v>23</v>
      </c>
      <c r="B33" s="3">
        <v>0.754898674551923</v>
      </c>
      <c r="C33" s="3">
        <v>20</v>
      </c>
      <c r="D33" s="3">
        <v>50</v>
      </c>
      <c r="E33" s="6">
        <f t="shared" si="21"/>
        <v>42.64696023655769</v>
      </c>
      <c r="F33" s="7">
        <f t="shared" si="1"/>
        <v>0</v>
      </c>
      <c r="G33" s="6">
        <f t="shared" si="2"/>
        <v>0</v>
      </c>
      <c r="H33" s="6">
        <f t="shared" si="3"/>
        <v>12.646960236557689</v>
      </c>
      <c r="I33" s="6">
        <f t="shared" si="4"/>
        <v>632.3480118278844</v>
      </c>
      <c r="J33" s="6">
        <f t="shared" si="5"/>
        <v>632.3480118278844</v>
      </c>
      <c r="K33" s="7">
        <f t="shared" si="6"/>
        <v>17.35303976344231</v>
      </c>
      <c r="L33" s="7">
        <f t="shared" si="7"/>
        <v>43.38259940860578</v>
      </c>
      <c r="M33" s="7">
        <f t="shared" si="8"/>
        <v>0</v>
      </c>
      <c r="N33" s="7">
        <f t="shared" si="9"/>
        <v>0</v>
      </c>
      <c r="O33" s="7">
        <f t="shared" si="10"/>
        <v>43.38259940860578</v>
      </c>
      <c r="P33" s="7">
        <f t="shared" si="11"/>
        <v>47.35303976344231</v>
      </c>
      <c r="Q33" s="6">
        <f t="shared" si="12"/>
        <v>118.38259940860578</v>
      </c>
      <c r="R33" s="6">
        <f t="shared" si="13"/>
        <v>0</v>
      </c>
      <c r="S33" s="6">
        <f t="shared" si="14"/>
        <v>0</v>
      </c>
      <c r="T33" s="6">
        <f t="shared" si="15"/>
        <v>118.38259940860578</v>
      </c>
      <c r="U33" s="7">
        <f t="shared" si="16"/>
        <v>77.35303976344231</v>
      </c>
      <c r="V33" s="6">
        <f t="shared" si="17"/>
        <v>193.38259940860578</v>
      </c>
      <c r="W33" s="6">
        <f t="shared" si="18"/>
        <v>0</v>
      </c>
      <c r="X33" s="6">
        <f t="shared" si="19"/>
        <v>0</v>
      </c>
      <c r="Y33" s="6">
        <f t="shared" si="20"/>
        <v>193.38259940860578</v>
      </c>
    </row>
    <row r="34" spans="1:25" ht="12.75">
      <c r="A34" s="3">
        <v>24</v>
      </c>
      <c r="B34" s="3">
        <v>0.0712097744363187</v>
      </c>
      <c r="C34" s="3">
        <v>20</v>
      </c>
      <c r="D34" s="3">
        <v>50</v>
      </c>
      <c r="E34" s="6">
        <f t="shared" si="21"/>
        <v>22.13629323308956</v>
      </c>
      <c r="F34" s="7">
        <f t="shared" si="1"/>
        <v>7.86370676691044</v>
      </c>
      <c r="G34" s="6">
        <f t="shared" si="2"/>
        <v>19.6592669172761</v>
      </c>
      <c r="H34" s="6">
        <f t="shared" si="3"/>
        <v>0</v>
      </c>
      <c r="I34" s="6">
        <f t="shared" si="4"/>
        <v>0</v>
      </c>
      <c r="J34" s="6">
        <f t="shared" si="5"/>
        <v>19.6592669172761</v>
      </c>
      <c r="K34" s="7">
        <f t="shared" si="6"/>
        <v>37.86370676691044</v>
      </c>
      <c r="L34" s="7">
        <f t="shared" si="7"/>
        <v>94.6592669172761</v>
      </c>
      <c r="M34" s="7">
        <f t="shared" si="8"/>
        <v>0</v>
      </c>
      <c r="N34" s="7">
        <f t="shared" si="9"/>
        <v>0</v>
      </c>
      <c r="O34" s="7">
        <f t="shared" si="10"/>
        <v>94.6592669172761</v>
      </c>
      <c r="P34" s="7">
        <f t="shared" si="11"/>
        <v>67.86370676691044</v>
      </c>
      <c r="Q34" s="6">
        <f t="shared" si="12"/>
        <v>169.6592669172761</v>
      </c>
      <c r="R34" s="6">
        <f t="shared" si="13"/>
        <v>0</v>
      </c>
      <c r="S34" s="6">
        <f t="shared" si="14"/>
        <v>0</v>
      </c>
      <c r="T34" s="6">
        <f t="shared" si="15"/>
        <v>169.6592669172761</v>
      </c>
      <c r="U34" s="7">
        <f t="shared" si="16"/>
        <v>97.86370676691044</v>
      </c>
      <c r="V34" s="6">
        <f t="shared" si="17"/>
        <v>244.6592669172761</v>
      </c>
      <c r="W34" s="6">
        <f t="shared" si="18"/>
        <v>0</v>
      </c>
      <c r="X34" s="6">
        <f t="shared" si="19"/>
        <v>0</v>
      </c>
      <c r="Y34" s="6">
        <f t="shared" si="20"/>
        <v>244.6592669172761</v>
      </c>
    </row>
    <row r="35" spans="1:25" ht="12.75">
      <c r="A35" s="3">
        <v>25</v>
      </c>
      <c r="B35" s="3">
        <v>0.56252173908602</v>
      </c>
      <c r="C35" s="3">
        <v>20</v>
      </c>
      <c r="D35" s="3">
        <v>50</v>
      </c>
      <c r="E35" s="6">
        <f t="shared" si="21"/>
        <v>36.8756521725806</v>
      </c>
      <c r="F35" s="7">
        <f t="shared" si="1"/>
        <v>0</v>
      </c>
      <c r="G35" s="6">
        <f t="shared" si="2"/>
        <v>0</v>
      </c>
      <c r="H35" s="6">
        <f t="shared" si="3"/>
        <v>6.875652172580601</v>
      </c>
      <c r="I35" s="6">
        <f t="shared" si="4"/>
        <v>343.78260862903005</v>
      </c>
      <c r="J35" s="6">
        <f t="shared" si="5"/>
        <v>343.78260862903005</v>
      </c>
      <c r="K35" s="7">
        <f t="shared" si="6"/>
        <v>23.1243478274194</v>
      </c>
      <c r="L35" s="7">
        <f t="shared" si="7"/>
        <v>57.8108695685485</v>
      </c>
      <c r="M35" s="7">
        <f t="shared" si="8"/>
        <v>0</v>
      </c>
      <c r="N35" s="7">
        <f t="shared" si="9"/>
        <v>0</v>
      </c>
      <c r="O35" s="7">
        <f t="shared" si="10"/>
        <v>57.8108695685485</v>
      </c>
      <c r="P35" s="7">
        <f t="shared" si="11"/>
        <v>53.1243478274194</v>
      </c>
      <c r="Q35" s="6">
        <f t="shared" si="12"/>
        <v>132.8108695685485</v>
      </c>
      <c r="R35" s="6">
        <f t="shared" si="13"/>
        <v>0</v>
      </c>
      <c r="S35" s="6">
        <f t="shared" si="14"/>
        <v>0</v>
      </c>
      <c r="T35" s="6">
        <f t="shared" si="15"/>
        <v>132.8108695685485</v>
      </c>
      <c r="U35" s="7">
        <f t="shared" si="16"/>
        <v>83.1243478274194</v>
      </c>
      <c r="V35" s="6">
        <f t="shared" si="17"/>
        <v>207.8108695685485</v>
      </c>
      <c r="W35" s="6">
        <f t="shared" si="18"/>
        <v>0</v>
      </c>
      <c r="X35" s="6">
        <f t="shared" si="19"/>
        <v>0</v>
      </c>
      <c r="Y35" s="6">
        <f t="shared" si="20"/>
        <v>207.8108695685485</v>
      </c>
    </row>
    <row r="36" spans="1:25" ht="12.75">
      <c r="A36" s="3">
        <v>26</v>
      </c>
      <c r="B36" s="3">
        <v>0.7373265638023172</v>
      </c>
      <c r="C36" s="3">
        <v>20</v>
      </c>
      <c r="D36" s="3">
        <v>50</v>
      </c>
      <c r="E36" s="6">
        <f t="shared" si="21"/>
        <v>42.11979691406952</v>
      </c>
      <c r="F36" s="7">
        <f t="shared" si="1"/>
        <v>0</v>
      </c>
      <c r="G36" s="6">
        <f t="shared" si="2"/>
        <v>0</v>
      </c>
      <c r="H36" s="6">
        <f t="shared" si="3"/>
        <v>12.119796914069518</v>
      </c>
      <c r="I36" s="6">
        <f t="shared" si="4"/>
        <v>605.9898457034759</v>
      </c>
      <c r="J36" s="6">
        <f t="shared" si="5"/>
        <v>605.9898457034759</v>
      </c>
      <c r="K36" s="7">
        <f t="shared" si="6"/>
        <v>17.880203085930482</v>
      </c>
      <c r="L36" s="7">
        <f t="shared" si="7"/>
        <v>44.7005077148262</v>
      </c>
      <c r="M36" s="7">
        <f t="shared" si="8"/>
        <v>0</v>
      </c>
      <c r="N36" s="7">
        <f t="shared" si="9"/>
        <v>0</v>
      </c>
      <c r="O36" s="7">
        <f t="shared" si="10"/>
        <v>44.7005077148262</v>
      </c>
      <c r="P36" s="7">
        <f t="shared" si="11"/>
        <v>47.88020308593048</v>
      </c>
      <c r="Q36" s="6">
        <f t="shared" si="12"/>
        <v>119.7005077148262</v>
      </c>
      <c r="R36" s="6">
        <f t="shared" si="13"/>
        <v>0</v>
      </c>
      <c r="S36" s="6">
        <f t="shared" si="14"/>
        <v>0</v>
      </c>
      <c r="T36" s="6">
        <f t="shared" si="15"/>
        <v>119.7005077148262</v>
      </c>
      <c r="U36" s="7">
        <f t="shared" si="16"/>
        <v>77.88020308593048</v>
      </c>
      <c r="V36" s="6">
        <f t="shared" si="17"/>
        <v>194.7005077148262</v>
      </c>
      <c r="W36" s="6">
        <f t="shared" si="18"/>
        <v>0</v>
      </c>
      <c r="X36" s="6">
        <f t="shared" si="19"/>
        <v>0</v>
      </c>
      <c r="Y36" s="6">
        <f t="shared" si="20"/>
        <v>194.7005077148262</v>
      </c>
    </row>
    <row r="37" spans="1:25" ht="12.75">
      <c r="A37" s="3">
        <v>27</v>
      </c>
      <c r="B37" s="3">
        <v>0.49551010255725103</v>
      </c>
      <c r="C37" s="3">
        <v>20</v>
      </c>
      <c r="D37" s="3">
        <v>50</v>
      </c>
      <c r="E37" s="6">
        <f t="shared" si="21"/>
        <v>34.86530307671753</v>
      </c>
      <c r="F37" s="7">
        <f t="shared" si="1"/>
        <v>0</v>
      </c>
      <c r="G37" s="6">
        <f t="shared" si="2"/>
        <v>0</v>
      </c>
      <c r="H37" s="6">
        <f t="shared" si="3"/>
        <v>4.865303076717531</v>
      </c>
      <c r="I37" s="6">
        <f t="shared" si="4"/>
        <v>243.26515383587656</v>
      </c>
      <c r="J37" s="6">
        <f t="shared" si="5"/>
        <v>243.26515383587656</v>
      </c>
      <c r="K37" s="7">
        <f t="shared" si="6"/>
        <v>25.13469692328247</v>
      </c>
      <c r="L37" s="7">
        <f t="shared" si="7"/>
        <v>62.83674230820617</v>
      </c>
      <c r="M37" s="7">
        <f t="shared" si="8"/>
        <v>0</v>
      </c>
      <c r="N37" s="7">
        <f t="shared" si="9"/>
        <v>0</v>
      </c>
      <c r="O37" s="7">
        <f t="shared" si="10"/>
        <v>62.83674230820617</v>
      </c>
      <c r="P37" s="7">
        <f t="shared" si="11"/>
        <v>55.13469692328247</v>
      </c>
      <c r="Q37" s="6">
        <f t="shared" si="12"/>
        <v>137.83674230820617</v>
      </c>
      <c r="R37" s="6">
        <f t="shared" si="13"/>
        <v>0</v>
      </c>
      <c r="S37" s="6">
        <f t="shared" si="14"/>
        <v>0</v>
      </c>
      <c r="T37" s="6">
        <f t="shared" si="15"/>
        <v>137.83674230820617</v>
      </c>
      <c r="U37" s="7">
        <f t="shared" si="16"/>
        <v>85.13469692328246</v>
      </c>
      <c r="V37" s="6">
        <f t="shared" si="17"/>
        <v>212.83674230820617</v>
      </c>
      <c r="W37" s="6">
        <f t="shared" si="18"/>
        <v>0</v>
      </c>
      <c r="X37" s="6">
        <f t="shared" si="19"/>
        <v>0</v>
      </c>
      <c r="Y37" s="6">
        <f t="shared" si="20"/>
        <v>212.83674230820617</v>
      </c>
    </row>
    <row r="38" spans="1:25" ht="12.75">
      <c r="A38" s="3">
        <v>28</v>
      </c>
      <c r="B38" s="3">
        <v>0.6160442147623746</v>
      </c>
      <c r="C38" s="3">
        <v>20</v>
      </c>
      <c r="D38" s="3">
        <v>50</v>
      </c>
      <c r="E38" s="6">
        <f t="shared" si="21"/>
        <v>38.481326442871236</v>
      </c>
      <c r="F38" s="7">
        <f t="shared" si="1"/>
        <v>0</v>
      </c>
      <c r="G38" s="6">
        <f t="shared" si="2"/>
        <v>0</v>
      </c>
      <c r="H38" s="6">
        <f t="shared" si="3"/>
        <v>8.481326442871236</v>
      </c>
      <c r="I38" s="6">
        <f t="shared" si="4"/>
        <v>424.0663221435618</v>
      </c>
      <c r="J38" s="6">
        <f t="shared" si="5"/>
        <v>424.0663221435618</v>
      </c>
      <c r="K38" s="7">
        <f t="shared" si="6"/>
        <v>21.518673557128764</v>
      </c>
      <c r="L38" s="7">
        <f t="shared" si="7"/>
        <v>53.79668389282191</v>
      </c>
      <c r="M38" s="7">
        <f t="shared" si="8"/>
        <v>0</v>
      </c>
      <c r="N38" s="7">
        <f t="shared" si="9"/>
        <v>0</v>
      </c>
      <c r="O38" s="7">
        <f t="shared" si="10"/>
        <v>53.79668389282191</v>
      </c>
      <c r="P38" s="7">
        <f t="shared" si="11"/>
        <v>51.518673557128764</v>
      </c>
      <c r="Q38" s="6">
        <f t="shared" si="12"/>
        <v>128.7966838928219</v>
      </c>
      <c r="R38" s="6">
        <f t="shared" si="13"/>
        <v>0</v>
      </c>
      <c r="S38" s="6">
        <f t="shared" si="14"/>
        <v>0</v>
      </c>
      <c r="T38" s="6">
        <f t="shared" si="15"/>
        <v>128.7966838928219</v>
      </c>
      <c r="U38" s="7">
        <f t="shared" si="16"/>
        <v>81.51867355712876</v>
      </c>
      <c r="V38" s="6">
        <f t="shared" si="17"/>
        <v>203.7966838928219</v>
      </c>
      <c r="W38" s="6">
        <f t="shared" si="18"/>
        <v>0</v>
      </c>
      <c r="X38" s="6">
        <f t="shared" si="19"/>
        <v>0</v>
      </c>
      <c r="Y38" s="6">
        <f t="shared" si="20"/>
        <v>203.7966838928219</v>
      </c>
    </row>
    <row r="39" spans="1:25" ht="12.75">
      <c r="A39" s="3">
        <v>29</v>
      </c>
      <c r="B39" s="3">
        <v>0.3815601812808165</v>
      </c>
      <c r="C39" s="3">
        <v>20</v>
      </c>
      <c r="D39" s="3">
        <v>50</v>
      </c>
      <c r="E39" s="6">
        <f t="shared" si="21"/>
        <v>31.446805438424494</v>
      </c>
      <c r="F39" s="7">
        <f t="shared" si="1"/>
        <v>0</v>
      </c>
      <c r="G39" s="6">
        <f t="shared" si="2"/>
        <v>0</v>
      </c>
      <c r="H39" s="6">
        <f t="shared" si="3"/>
        <v>1.4468054384244944</v>
      </c>
      <c r="I39" s="6">
        <f t="shared" si="4"/>
        <v>72.34027192122471</v>
      </c>
      <c r="J39" s="6">
        <f t="shared" si="5"/>
        <v>72.34027192122471</v>
      </c>
      <c r="K39" s="7">
        <f t="shared" si="6"/>
        <v>28.553194561575506</v>
      </c>
      <c r="L39" s="7">
        <f t="shared" si="7"/>
        <v>71.38298640393876</v>
      </c>
      <c r="M39" s="7">
        <f t="shared" si="8"/>
        <v>0</v>
      </c>
      <c r="N39" s="7">
        <f t="shared" si="9"/>
        <v>0</v>
      </c>
      <c r="O39" s="7">
        <f t="shared" si="10"/>
        <v>71.38298640393876</v>
      </c>
      <c r="P39" s="7">
        <f t="shared" si="11"/>
        <v>58.55319456157551</v>
      </c>
      <c r="Q39" s="6">
        <f t="shared" si="12"/>
        <v>146.3829864039388</v>
      </c>
      <c r="R39" s="6">
        <f t="shared" si="13"/>
        <v>0</v>
      </c>
      <c r="S39" s="6">
        <f t="shared" si="14"/>
        <v>0</v>
      </c>
      <c r="T39" s="6">
        <f t="shared" si="15"/>
        <v>146.3829864039388</v>
      </c>
      <c r="U39" s="7">
        <f t="shared" si="16"/>
        <v>88.55319456157551</v>
      </c>
      <c r="V39" s="6">
        <f t="shared" si="17"/>
        <v>221.3829864039388</v>
      </c>
      <c r="W39" s="6">
        <f t="shared" si="18"/>
        <v>0</v>
      </c>
      <c r="X39" s="6">
        <f t="shared" si="19"/>
        <v>0</v>
      </c>
      <c r="Y39" s="6">
        <f t="shared" si="20"/>
        <v>221.3829864039388</v>
      </c>
    </row>
    <row r="40" spans="1:25" ht="12.75">
      <c r="A40" s="3">
        <v>30</v>
      </c>
      <c r="B40" s="3">
        <v>0.5138673588986447</v>
      </c>
      <c r="C40" s="3">
        <v>20</v>
      </c>
      <c r="D40" s="3">
        <v>50</v>
      </c>
      <c r="E40" s="6">
        <f t="shared" si="21"/>
        <v>35.41602076695934</v>
      </c>
      <c r="F40" s="7">
        <f t="shared" si="1"/>
        <v>0</v>
      </c>
      <c r="G40" s="6">
        <f t="shared" si="2"/>
        <v>0</v>
      </c>
      <c r="H40" s="6">
        <f t="shared" si="3"/>
        <v>5.416020766959342</v>
      </c>
      <c r="I40" s="6">
        <f t="shared" si="4"/>
        <v>270.8010383479671</v>
      </c>
      <c r="J40" s="6">
        <f t="shared" si="5"/>
        <v>270.8010383479671</v>
      </c>
      <c r="K40" s="7">
        <f t="shared" si="6"/>
        <v>24.583979233040658</v>
      </c>
      <c r="L40" s="7">
        <f t="shared" si="7"/>
        <v>61.45994808260164</v>
      </c>
      <c r="M40" s="7">
        <f t="shared" si="8"/>
        <v>0</v>
      </c>
      <c r="N40" s="7">
        <f t="shared" si="9"/>
        <v>0</v>
      </c>
      <c r="O40" s="7">
        <f t="shared" si="10"/>
        <v>61.45994808260164</v>
      </c>
      <c r="P40" s="7">
        <f t="shared" si="11"/>
        <v>54.58397923304066</v>
      </c>
      <c r="Q40" s="6">
        <f t="shared" si="12"/>
        <v>136.45994808260164</v>
      </c>
      <c r="R40" s="6">
        <f t="shared" si="13"/>
        <v>0</v>
      </c>
      <c r="S40" s="6">
        <f t="shared" si="14"/>
        <v>0</v>
      </c>
      <c r="T40" s="6">
        <f t="shared" si="15"/>
        <v>136.45994808260164</v>
      </c>
      <c r="U40" s="7">
        <f t="shared" si="16"/>
        <v>84.58397923304065</v>
      </c>
      <c r="V40" s="6">
        <f t="shared" si="17"/>
        <v>211.4599480826016</v>
      </c>
      <c r="W40" s="6">
        <f t="shared" si="18"/>
        <v>0</v>
      </c>
      <c r="X40" s="6">
        <f t="shared" si="19"/>
        <v>0</v>
      </c>
      <c r="Y40" s="6">
        <f t="shared" si="20"/>
        <v>211.4599480826016</v>
      </c>
    </row>
    <row r="41" spans="1:25" ht="12.75">
      <c r="A41" s="3">
        <v>31</v>
      </c>
      <c r="B41" s="3">
        <v>0.9026587435891562</v>
      </c>
      <c r="C41" s="3">
        <v>20</v>
      </c>
      <c r="D41" s="3">
        <v>50</v>
      </c>
      <c r="E41" s="6">
        <f t="shared" si="21"/>
        <v>47.079762307674685</v>
      </c>
      <c r="F41" s="7">
        <f t="shared" si="1"/>
        <v>0</v>
      </c>
      <c r="G41" s="6">
        <f t="shared" si="2"/>
        <v>0</v>
      </c>
      <c r="H41" s="6">
        <f t="shared" si="3"/>
        <v>17.079762307674685</v>
      </c>
      <c r="I41" s="6">
        <f t="shared" si="4"/>
        <v>853.9881153837342</v>
      </c>
      <c r="J41" s="6">
        <f t="shared" si="5"/>
        <v>853.9881153837342</v>
      </c>
      <c r="K41" s="7">
        <f t="shared" si="6"/>
        <v>12.920237692325315</v>
      </c>
      <c r="L41" s="7">
        <f t="shared" si="7"/>
        <v>32.30059423081329</v>
      </c>
      <c r="M41" s="7">
        <f t="shared" si="8"/>
        <v>0</v>
      </c>
      <c r="N41" s="7">
        <f t="shared" si="9"/>
        <v>0</v>
      </c>
      <c r="O41" s="7">
        <f t="shared" si="10"/>
        <v>32.30059423081329</v>
      </c>
      <c r="P41" s="7">
        <f t="shared" si="11"/>
        <v>42.920237692325315</v>
      </c>
      <c r="Q41" s="6">
        <f t="shared" si="12"/>
        <v>107.30059423081329</v>
      </c>
      <c r="R41" s="6">
        <f t="shared" si="13"/>
        <v>0</v>
      </c>
      <c r="S41" s="6">
        <f t="shared" si="14"/>
        <v>0</v>
      </c>
      <c r="T41" s="6">
        <f t="shared" si="15"/>
        <v>107.30059423081329</v>
      </c>
      <c r="U41" s="7">
        <f t="shared" si="16"/>
        <v>72.92023769232532</v>
      </c>
      <c r="V41" s="6">
        <f t="shared" si="17"/>
        <v>182.3005942308133</v>
      </c>
      <c r="W41" s="6">
        <f t="shared" si="18"/>
        <v>0</v>
      </c>
      <c r="X41" s="6">
        <f t="shared" si="19"/>
        <v>0</v>
      </c>
      <c r="Y41" s="6">
        <f t="shared" si="20"/>
        <v>182.3005942308133</v>
      </c>
    </row>
    <row r="42" spans="1:25" ht="12.75">
      <c r="A42" s="3">
        <v>32</v>
      </c>
      <c r="B42" s="3">
        <v>0.22284778910313285</v>
      </c>
      <c r="C42" s="3">
        <v>20</v>
      </c>
      <c r="D42" s="3">
        <v>50</v>
      </c>
      <c r="E42" s="6">
        <f t="shared" si="21"/>
        <v>26.685433673093986</v>
      </c>
      <c r="F42" s="7">
        <f t="shared" si="1"/>
        <v>3.3145663269060144</v>
      </c>
      <c r="G42" s="6">
        <f t="shared" si="2"/>
        <v>8.286415817265036</v>
      </c>
      <c r="H42" s="6">
        <f t="shared" si="3"/>
        <v>0</v>
      </c>
      <c r="I42" s="6">
        <f t="shared" si="4"/>
        <v>0</v>
      </c>
      <c r="J42" s="6">
        <f t="shared" si="5"/>
        <v>8.286415817265036</v>
      </c>
      <c r="K42" s="7">
        <f t="shared" si="6"/>
        <v>33.31456632690602</v>
      </c>
      <c r="L42" s="7">
        <f t="shared" si="7"/>
        <v>83.28641581726504</v>
      </c>
      <c r="M42" s="7">
        <f t="shared" si="8"/>
        <v>0</v>
      </c>
      <c r="N42" s="7">
        <f t="shared" si="9"/>
        <v>0</v>
      </c>
      <c r="O42" s="7">
        <f t="shared" si="10"/>
        <v>83.28641581726504</v>
      </c>
      <c r="P42" s="7">
        <f t="shared" si="11"/>
        <v>63.31456632690602</v>
      </c>
      <c r="Q42" s="6">
        <f t="shared" si="12"/>
        <v>158.28641581726504</v>
      </c>
      <c r="R42" s="6">
        <f t="shared" si="13"/>
        <v>0</v>
      </c>
      <c r="S42" s="6">
        <f t="shared" si="14"/>
        <v>0</v>
      </c>
      <c r="T42" s="6">
        <f t="shared" si="15"/>
        <v>158.28641581726504</v>
      </c>
      <c r="U42" s="7">
        <f t="shared" si="16"/>
        <v>93.31456632690602</v>
      </c>
      <c r="V42" s="6">
        <f t="shared" si="17"/>
        <v>233.28641581726504</v>
      </c>
      <c r="W42" s="6">
        <f t="shared" si="18"/>
        <v>0</v>
      </c>
      <c r="X42" s="6">
        <f t="shared" si="19"/>
        <v>0</v>
      </c>
      <c r="Y42" s="6">
        <f t="shared" si="20"/>
        <v>233.28641581726504</v>
      </c>
    </row>
    <row r="43" spans="1:25" ht="12.75">
      <c r="A43" s="3">
        <v>33</v>
      </c>
      <c r="B43" s="3">
        <v>0.7994637818677586</v>
      </c>
      <c r="C43" s="3">
        <v>20</v>
      </c>
      <c r="D43" s="3">
        <v>50</v>
      </c>
      <c r="E43" s="6">
        <f t="shared" si="21"/>
        <v>43.98391345603275</v>
      </c>
      <c r="F43" s="7">
        <f t="shared" si="1"/>
        <v>0</v>
      </c>
      <c r="G43" s="6">
        <f t="shared" si="2"/>
        <v>0</v>
      </c>
      <c r="H43" s="6">
        <f t="shared" si="3"/>
        <v>13.983913456032752</v>
      </c>
      <c r="I43" s="6">
        <f t="shared" si="4"/>
        <v>699.1956728016376</v>
      </c>
      <c r="J43" s="6">
        <f t="shared" si="5"/>
        <v>699.1956728016376</v>
      </c>
      <c r="K43" s="7">
        <f t="shared" si="6"/>
        <v>16.016086543967248</v>
      </c>
      <c r="L43" s="7">
        <f t="shared" si="7"/>
        <v>40.04021635991812</v>
      </c>
      <c r="M43" s="7">
        <f t="shared" si="8"/>
        <v>0</v>
      </c>
      <c r="N43" s="7">
        <f t="shared" si="9"/>
        <v>0</v>
      </c>
      <c r="O43" s="7">
        <f t="shared" si="10"/>
        <v>40.04021635991812</v>
      </c>
      <c r="P43" s="7">
        <f t="shared" si="11"/>
        <v>46.01608654396725</v>
      </c>
      <c r="Q43" s="6">
        <f t="shared" si="12"/>
        <v>115.04021635991812</v>
      </c>
      <c r="R43" s="6">
        <f t="shared" si="13"/>
        <v>0</v>
      </c>
      <c r="S43" s="6">
        <f t="shared" si="14"/>
        <v>0</v>
      </c>
      <c r="T43" s="6">
        <f t="shared" si="15"/>
        <v>115.04021635991812</v>
      </c>
      <c r="U43" s="7">
        <f t="shared" si="16"/>
        <v>76.01608654396725</v>
      </c>
      <c r="V43" s="6">
        <f t="shared" si="17"/>
        <v>190.04021635991813</v>
      </c>
      <c r="W43" s="6">
        <f t="shared" si="18"/>
        <v>0</v>
      </c>
      <c r="X43" s="6">
        <f t="shared" si="19"/>
        <v>0</v>
      </c>
      <c r="Y43" s="6">
        <f t="shared" si="20"/>
        <v>190.04021635991813</v>
      </c>
    </row>
    <row r="44" spans="1:25" ht="12.75">
      <c r="A44" s="3">
        <v>34</v>
      </c>
      <c r="B44" s="3">
        <v>0.7451287232569319</v>
      </c>
      <c r="C44" s="3">
        <v>20</v>
      </c>
      <c r="D44" s="3">
        <v>50</v>
      </c>
      <c r="E44" s="6">
        <f t="shared" si="21"/>
        <v>42.353861697707956</v>
      </c>
      <c r="F44" s="7">
        <f t="shared" si="1"/>
        <v>0</v>
      </c>
      <c r="G44" s="6">
        <f t="shared" si="2"/>
        <v>0</v>
      </c>
      <c r="H44" s="6">
        <f t="shared" si="3"/>
        <v>12.353861697707956</v>
      </c>
      <c r="I44" s="6">
        <f t="shared" si="4"/>
        <v>617.6930848853978</v>
      </c>
      <c r="J44" s="6">
        <f t="shared" si="5"/>
        <v>617.6930848853978</v>
      </c>
      <c r="K44" s="7">
        <f t="shared" si="6"/>
        <v>17.646138302292044</v>
      </c>
      <c r="L44" s="7">
        <f t="shared" si="7"/>
        <v>44.11534575573011</v>
      </c>
      <c r="M44" s="7">
        <f t="shared" si="8"/>
        <v>0</v>
      </c>
      <c r="N44" s="7">
        <f t="shared" si="9"/>
        <v>0</v>
      </c>
      <c r="O44" s="7">
        <f t="shared" si="10"/>
        <v>44.11534575573011</v>
      </c>
      <c r="P44" s="7">
        <f t="shared" si="11"/>
        <v>47.646138302292044</v>
      </c>
      <c r="Q44" s="6">
        <f t="shared" si="12"/>
        <v>119.11534575573012</v>
      </c>
      <c r="R44" s="6">
        <f t="shared" si="13"/>
        <v>0</v>
      </c>
      <c r="S44" s="6">
        <f t="shared" si="14"/>
        <v>0</v>
      </c>
      <c r="T44" s="6">
        <f t="shared" si="15"/>
        <v>119.11534575573012</v>
      </c>
      <c r="U44" s="7">
        <f t="shared" si="16"/>
        <v>77.64613830229204</v>
      </c>
      <c r="V44" s="6">
        <f t="shared" si="17"/>
        <v>194.11534575573012</v>
      </c>
      <c r="W44" s="6">
        <f t="shared" si="18"/>
        <v>0</v>
      </c>
      <c r="X44" s="6">
        <f t="shared" si="19"/>
        <v>0</v>
      </c>
      <c r="Y44" s="6">
        <f t="shared" si="20"/>
        <v>194.11534575573012</v>
      </c>
    </row>
    <row r="45" spans="1:25" ht="12.75">
      <c r="A45" s="3">
        <v>35</v>
      </c>
      <c r="B45" s="3">
        <v>0.12051810632831739</v>
      </c>
      <c r="C45" s="3">
        <v>20</v>
      </c>
      <c r="D45" s="3">
        <v>50</v>
      </c>
      <c r="E45" s="6">
        <f t="shared" si="21"/>
        <v>23.61554318984952</v>
      </c>
      <c r="F45" s="7">
        <f t="shared" si="1"/>
        <v>6.384456810150478</v>
      </c>
      <c r="G45" s="6">
        <f t="shared" si="2"/>
        <v>15.961142025376196</v>
      </c>
      <c r="H45" s="6">
        <f t="shared" si="3"/>
        <v>0</v>
      </c>
      <c r="I45" s="6">
        <f t="shared" si="4"/>
        <v>0</v>
      </c>
      <c r="J45" s="6">
        <f t="shared" si="5"/>
        <v>15.961142025376196</v>
      </c>
      <c r="K45" s="7">
        <f t="shared" si="6"/>
        <v>36.38445681015048</v>
      </c>
      <c r="L45" s="7">
        <f t="shared" si="7"/>
        <v>90.9611420253762</v>
      </c>
      <c r="M45" s="7">
        <f t="shared" si="8"/>
        <v>0</v>
      </c>
      <c r="N45" s="7">
        <f t="shared" si="9"/>
        <v>0</v>
      </c>
      <c r="O45" s="7">
        <f t="shared" si="10"/>
        <v>90.9611420253762</v>
      </c>
      <c r="P45" s="7">
        <f t="shared" si="11"/>
        <v>66.38445681015048</v>
      </c>
      <c r="Q45" s="6">
        <f t="shared" si="12"/>
        <v>165.9611420253762</v>
      </c>
      <c r="R45" s="6">
        <f t="shared" si="13"/>
        <v>0</v>
      </c>
      <c r="S45" s="6">
        <f t="shared" si="14"/>
        <v>0</v>
      </c>
      <c r="T45" s="6">
        <f t="shared" si="15"/>
        <v>165.9611420253762</v>
      </c>
      <c r="U45" s="7">
        <f t="shared" si="16"/>
        <v>96.38445681015048</v>
      </c>
      <c r="V45" s="6">
        <f t="shared" si="17"/>
        <v>240.9611420253762</v>
      </c>
      <c r="W45" s="6">
        <f t="shared" si="18"/>
        <v>0</v>
      </c>
      <c r="X45" s="6">
        <f t="shared" si="19"/>
        <v>0</v>
      </c>
      <c r="Y45" s="6">
        <f t="shared" si="20"/>
        <v>240.9611420253762</v>
      </c>
    </row>
    <row r="46" spans="1:25" ht="12.75">
      <c r="A46" s="3">
        <v>36</v>
      </c>
      <c r="B46" s="3">
        <v>0.8196492504050579</v>
      </c>
      <c r="C46" s="3">
        <v>20</v>
      </c>
      <c r="D46" s="3">
        <v>50</v>
      </c>
      <c r="E46" s="6">
        <f t="shared" si="21"/>
        <v>44.58947751215173</v>
      </c>
      <c r="F46" s="7">
        <f t="shared" si="1"/>
        <v>0</v>
      </c>
      <c r="G46" s="6">
        <f t="shared" si="2"/>
        <v>0</v>
      </c>
      <c r="H46" s="6">
        <f t="shared" si="3"/>
        <v>14.589477512151731</v>
      </c>
      <c r="I46" s="6">
        <f t="shared" si="4"/>
        <v>729.4738756075866</v>
      </c>
      <c r="J46" s="6">
        <f t="shared" si="5"/>
        <v>729.4738756075866</v>
      </c>
      <c r="K46" s="7">
        <f t="shared" si="6"/>
        <v>15.410522487848269</v>
      </c>
      <c r="L46" s="7">
        <f t="shared" si="7"/>
        <v>38.52630621962067</v>
      </c>
      <c r="M46" s="7">
        <f t="shared" si="8"/>
        <v>0</v>
      </c>
      <c r="N46" s="7">
        <f t="shared" si="9"/>
        <v>0</v>
      </c>
      <c r="O46" s="7">
        <f t="shared" si="10"/>
        <v>38.52630621962067</v>
      </c>
      <c r="P46" s="7">
        <f t="shared" si="11"/>
        <v>45.41052248784827</v>
      </c>
      <c r="Q46" s="6">
        <f t="shared" si="12"/>
        <v>113.52630621962066</v>
      </c>
      <c r="R46" s="6">
        <f t="shared" si="13"/>
        <v>0</v>
      </c>
      <c r="S46" s="6">
        <f t="shared" si="14"/>
        <v>0</v>
      </c>
      <c r="T46" s="6">
        <f t="shared" si="15"/>
        <v>113.52630621962066</v>
      </c>
      <c r="U46" s="7">
        <f t="shared" si="16"/>
        <v>75.41052248784827</v>
      </c>
      <c r="V46" s="6">
        <f t="shared" si="17"/>
        <v>188.52630621962066</v>
      </c>
      <c r="W46" s="6">
        <f t="shared" si="18"/>
        <v>0</v>
      </c>
      <c r="X46" s="6">
        <f t="shared" si="19"/>
        <v>0</v>
      </c>
      <c r="Y46" s="6">
        <f t="shared" si="20"/>
        <v>188.52630621962066</v>
      </c>
    </row>
    <row r="47" spans="1:25" ht="12.75">
      <c r="A47" s="3">
        <v>37</v>
      </c>
      <c r="B47" s="3">
        <v>0.9866152280733607</v>
      </c>
      <c r="C47" s="3">
        <v>20</v>
      </c>
      <c r="D47" s="3">
        <v>50</v>
      </c>
      <c r="E47" s="6">
        <f t="shared" si="21"/>
        <v>49.59845684220082</v>
      </c>
      <c r="F47" s="7">
        <f t="shared" si="1"/>
        <v>0</v>
      </c>
      <c r="G47" s="6">
        <f t="shared" si="2"/>
        <v>0</v>
      </c>
      <c r="H47" s="6">
        <f t="shared" si="3"/>
        <v>19.598456842200818</v>
      </c>
      <c r="I47" s="6">
        <f t="shared" si="4"/>
        <v>979.9228421100408</v>
      </c>
      <c r="J47" s="6">
        <f t="shared" si="5"/>
        <v>979.9228421100408</v>
      </c>
      <c r="K47" s="7">
        <f t="shared" si="6"/>
        <v>10.401543157799182</v>
      </c>
      <c r="L47" s="7">
        <f t="shared" si="7"/>
        <v>26.003857894497955</v>
      </c>
      <c r="M47" s="7">
        <f t="shared" si="8"/>
        <v>0</v>
      </c>
      <c r="N47" s="7">
        <f t="shared" si="9"/>
        <v>0</v>
      </c>
      <c r="O47" s="7">
        <f t="shared" si="10"/>
        <v>26.003857894497955</v>
      </c>
      <c r="P47" s="7">
        <f t="shared" si="11"/>
        <v>40.40154315779918</v>
      </c>
      <c r="Q47" s="6">
        <f t="shared" si="12"/>
        <v>101.00385789449795</v>
      </c>
      <c r="R47" s="6">
        <f t="shared" si="13"/>
        <v>0</v>
      </c>
      <c r="S47" s="6">
        <f t="shared" si="14"/>
        <v>0</v>
      </c>
      <c r="T47" s="6">
        <f t="shared" si="15"/>
        <v>101.00385789449795</v>
      </c>
      <c r="U47" s="7">
        <f t="shared" si="16"/>
        <v>70.40154315779918</v>
      </c>
      <c r="V47" s="6">
        <f t="shared" si="17"/>
        <v>176.00385789449797</v>
      </c>
      <c r="W47" s="6">
        <f t="shared" si="18"/>
        <v>0</v>
      </c>
      <c r="X47" s="6">
        <f t="shared" si="19"/>
        <v>0</v>
      </c>
      <c r="Y47" s="6">
        <f t="shared" si="20"/>
        <v>176.00385789449797</v>
      </c>
    </row>
    <row r="48" spans="1:25" ht="12.75">
      <c r="A48" s="3">
        <v>38</v>
      </c>
      <c r="B48" s="3">
        <v>0.7594819084750579</v>
      </c>
      <c r="C48" s="3">
        <v>20</v>
      </c>
      <c r="D48" s="3">
        <v>50</v>
      </c>
      <c r="E48" s="6">
        <f>D48-B48</f>
        <v>49.24051809152494</v>
      </c>
      <c r="F48" s="7">
        <f t="shared" si="1"/>
        <v>0</v>
      </c>
      <c r="G48" s="6">
        <f t="shared" si="2"/>
        <v>0</v>
      </c>
      <c r="H48" s="6">
        <f t="shared" si="3"/>
        <v>19.24051809152494</v>
      </c>
      <c r="I48" s="6">
        <f t="shared" si="4"/>
        <v>962.0259045762471</v>
      </c>
      <c r="J48" s="6">
        <f t="shared" si="5"/>
        <v>962.0259045762471</v>
      </c>
      <c r="K48" s="7">
        <f t="shared" si="6"/>
        <v>10.75948190847506</v>
      </c>
      <c r="L48" s="7">
        <f t="shared" si="7"/>
        <v>26.89870477118765</v>
      </c>
      <c r="M48" s="7">
        <f t="shared" si="8"/>
        <v>0</v>
      </c>
      <c r="N48" s="7">
        <f t="shared" si="9"/>
        <v>0</v>
      </c>
      <c r="O48" s="7">
        <f t="shared" si="10"/>
        <v>26.89870477118765</v>
      </c>
      <c r="P48" s="7">
        <f t="shared" si="11"/>
        <v>40.75948190847506</v>
      </c>
      <c r="Q48" s="6">
        <f t="shared" si="12"/>
        <v>101.89870477118765</v>
      </c>
      <c r="R48" s="6">
        <f t="shared" si="13"/>
        <v>0</v>
      </c>
      <c r="S48" s="6">
        <f t="shared" si="14"/>
        <v>0</v>
      </c>
      <c r="T48" s="6">
        <f t="shared" si="15"/>
        <v>101.89870477118765</v>
      </c>
      <c r="U48" s="7">
        <f t="shared" si="16"/>
        <v>70.75948190847507</v>
      </c>
      <c r="V48" s="6">
        <f t="shared" si="17"/>
        <v>176.89870477118768</v>
      </c>
      <c r="W48" s="6">
        <f t="shared" si="18"/>
        <v>0</v>
      </c>
      <c r="X48" s="6">
        <f t="shared" si="19"/>
        <v>0</v>
      </c>
      <c r="Y48" s="6">
        <f t="shared" si="20"/>
        <v>176.89870477118768</v>
      </c>
    </row>
    <row r="49" spans="1:25" ht="12.75">
      <c r="A49" s="3">
        <v>39</v>
      </c>
      <c r="B49" s="3">
        <v>0.08315013354383982</v>
      </c>
      <c r="C49" s="3">
        <v>20</v>
      </c>
      <c r="D49" s="3">
        <v>50</v>
      </c>
      <c r="E49" s="6">
        <f aca="true" t="shared" si="22" ref="E49:E66">C49+(D49-C49)*B49</f>
        <v>22.494504006315196</v>
      </c>
      <c r="F49" s="7">
        <f t="shared" si="1"/>
        <v>7.505495993684804</v>
      </c>
      <c r="G49" s="6">
        <f t="shared" si="2"/>
        <v>18.76373998421201</v>
      </c>
      <c r="H49" s="6">
        <f t="shared" si="3"/>
        <v>0</v>
      </c>
      <c r="I49" s="6">
        <f t="shared" si="4"/>
        <v>0</v>
      </c>
      <c r="J49" s="6">
        <f t="shared" si="5"/>
        <v>18.76373998421201</v>
      </c>
      <c r="K49" s="7">
        <f t="shared" si="6"/>
        <v>37.505495993684804</v>
      </c>
      <c r="L49" s="7">
        <f t="shared" si="7"/>
        <v>93.76373998421201</v>
      </c>
      <c r="M49" s="7">
        <f t="shared" si="8"/>
        <v>0</v>
      </c>
      <c r="N49" s="7">
        <f t="shared" si="9"/>
        <v>0</v>
      </c>
      <c r="O49" s="7">
        <f t="shared" si="10"/>
        <v>93.76373998421201</v>
      </c>
      <c r="P49" s="7">
        <f t="shared" si="11"/>
        <v>67.5054959936848</v>
      </c>
      <c r="Q49" s="6">
        <f t="shared" si="12"/>
        <v>168.763739984212</v>
      </c>
      <c r="R49" s="6">
        <f t="shared" si="13"/>
        <v>0</v>
      </c>
      <c r="S49" s="6">
        <f t="shared" si="14"/>
        <v>0</v>
      </c>
      <c r="T49" s="6">
        <f t="shared" si="15"/>
        <v>168.763739984212</v>
      </c>
      <c r="U49" s="7">
        <f t="shared" si="16"/>
        <v>97.5054959936848</v>
      </c>
      <c r="V49" s="6">
        <f t="shared" si="17"/>
        <v>243.763739984212</v>
      </c>
      <c r="W49" s="6">
        <f t="shared" si="18"/>
        <v>0</v>
      </c>
      <c r="X49" s="6">
        <f t="shared" si="19"/>
        <v>0</v>
      </c>
      <c r="Y49" s="6">
        <f t="shared" si="20"/>
        <v>243.763739984212</v>
      </c>
    </row>
    <row r="50" spans="1:25" ht="12.75">
      <c r="A50" s="3">
        <v>40</v>
      </c>
      <c r="B50" s="3">
        <v>0.8287885340508867</v>
      </c>
      <c r="C50" s="3">
        <v>20</v>
      </c>
      <c r="D50" s="3">
        <v>50</v>
      </c>
      <c r="E50" s="6">
        <f t="shared" si="22"/>
        <v>44.8636560215266</v>
      </c>
      <c r="F50" s="7">
        <f t="shared" si="1"/>
        <v>0</v>
      </c>
      <c r="G50" s="6">
        <f t="shared" si="2"/>
        <v>0</v>
      </c>
      <c r="H50" s="6">
        <f t="shared" si="3"/>
        <v>14.863656021526602</v>
      </c>
      <c r="I50" s="6">
        <f t="shared" si="4"/>
        <v>743.1828010763301</v>
      </c>
      <c r="J50" s="6">
        <f t="shared" si="5"/>
        <v>743.1828010763301</v>
      </c>
      <c r="K50" s="7">
        <f t="shared" si="6"/>
        <v>15.136343978473398</v>
      </c>
      <c r="L50" s="7">
        <f t="shared" si="7"/>
        <v>37.8408599461835</v>
      </c>
      <c r="M50" s="7">
        <f t="shared" si="8"/>
        <v>0</v>
      </c>
      <c r="N50" s="7">
        <f t="shared" si="9"/>
        <v>0</v>
      </c>
      <c r="O50" s="7">
        <f t="shared" si="10"/>
        <v>37.8408599461835</v>
      </c>
      <c r="P50" s="7">
        <f t="shared" si="11"/>
        <v>45.1363439784734</v>
      </c>
      <c r="Q50" s="6">
        <f t="shared" si="12"/>
        <v>112.8408599461835</v>
      </c>
      <c r="R50" s="6">
        <f t="shared" si="13"/>
        <v>0</v>
      </c>
      <c r="S50" s="6">
        <f t="shared" si="14"/>
        <v>0</v>
      </c>
      <c r="T50" s="6">
        <f t="shared" si="15"/>
        <v>112.8408599461835</v>
      </c>
      <c r="U50" s="7">
        <f t="shared" si="16"/>
        <v>75.1363439784734</v>
      </c>
      <c r="V50" s="6">
        <f t="shared" si="17"/>
        <v>187.8408599461835</v>
      </c>
      <c r="W50" s="6">
        <f t="shared" si="18"/>
        <v>0</v>
      </c>
      <c r="X50" s="6">
        <f t="shared" si="19"/>
        <v>0</v>
      </c>
      <c r="Y50" s="6">
        <f t="shared" si="20"/>
        <v>187.8408599461835</v>
      </c>
    </row>
    <row r="51" spans="1:25" ht="12.75">
      <c r="A51" s="3">
        <v>41</v>
      </c>
      <c r="B51" s="3">
        <v>0.7435199137583286</v>
      </c>
      <c r="C51" s="3">
        <v>20</v>
      </c>
      <c r="D51" s="3">
        <v>50</v>
      </c>
      <c r="E51" s="6">
        <f t="shared" si="22"/>
        <v>42.30559741274986</v>
      </c>
      <c r="F51" s="7">
        <f t="shared" si="1"/>
        <v>0</v>
      </c>
      <c r="G51" s="6">
        <f t="shared" si="2"/>
        <v>0</v>
      </c>
      <c r="H51" s="6">
        <f t="shared" si="3"/>
        <v>12.305597412749862</v>
      </c>
      <c r="I51" s="6">
        <f t="shared" si="4"/>
        <v>615.2798706374931</v>
      </c>
      <c r="J51" s="6">
        <f t="shared" si="5"/>
        <v>615.2798706374931</v>
      </c>
      <c r="K51" s="7">
        <f t="shared" si="6"/>
        <v>17.69440258725014</v>
      </c>
      <c r="L51" s="7">
        <f t="shared" si="7"/>
        <v>44.236006468125346</v>
      </c>
      <c r="M51" s="7">
        <f t="shared" si="8"/>
        <v>0</v>
      </c>
      <c r="N51" s="7">
        <f t="shared" si="9"/>
        <v>0</v>
      </c>
      <c r="O51" s="7">
        <f t="shared" si="10"/>
        <v>44.236006468125346</v>
      </c>
      <c r="P51" s="7">
        <f t="shared" si="11"/>
        <v>47.69440258725014</v>
      </c>
      <c r="Q51" s="6">
        <f t="shared" si="12"/>
        <v>119.23600646812534</v>
      </c>
      <c r="R51" s="6">
        <f t="shared" si="13"/>
        <v>0</v>
      </c>
      <c r="S51" s="6">
        <f t="shared" si="14"/>
        <v>0</v>
      </c>
      <c r="T51" s="6">
        <f t="shared" si="15"/>
        <v>119.23600646812534</v>
      </c>
      <c r="U51" s="7">
        <f t="shared" si="16"/>
        <v>77.69440258725014</v>
      </c>
      <c r="V51" s="6">
        <f t="shared" si="17"/>
        <v>194.23600646812534</v>
      </c>
      <c r="W51" s="6">
        <f t="shared" si="18"/>
        <v>0</v>
      </c>
      <c r="X51" s="6">
        <f t="shared" si="19"/>
        <v>0</v>
      </c>
      <c r="Y51" s="6">
        <f t="shared" si="20"/>
        <v>194.23600646812534</v>
      </c>
    </row>
    <row r="52" spans="1:25" ht="12.75">
      <c r="A52" s="3">
        <v>42</v>
      </c>
      <c r="B52" s="3">
        <v>0.32040002054516936</v>
      </c>
      <c r="C52" s="3">
        <v>20</v>
      </c>
      <c r="D52" s="3">
        <v>50</v>
      </c>
      <c r="E52" s="6">
        <f t="shared" si="22"/>
        <v>29.612000616355083</v>
      </c>
      <c r="F52" s="7">
        <f t="shared" si="1"/>
        <v>0.3879993836449174</v>
      </c>
      <c r="G52" s="6">
        <f t="shared" si="2"/>
        <v>0.9699984591122934</v>
      </c>
      <c r="H52" s="6">
        <f t="shared" si="3"/>
        <v>0</v>
      </c>
      <c r="I52" s="6">
        <f t="shared" si="4"/>
        <v>0</v>
      </c>
      <c r="J52" s="6">
        <f t="shared" si="5"/>
        <v>0.9699984591122934</v>
      </c>
      <c r="K52" s="7">
        <f t="shared" si="6"/>
        <v>30.387999383644917</v>
      </c>
      <c r="L52" s="7">
        <f t="shared" si="7"/>
        <v>75.96999845911229</v>
      </c>
      <c r="M52" s="7">
        <f t="shared" si="8"/>
        <v>0</v>
      </c>
      <c r="N52" s="7">
        <f t="shared" si="9"/>
        <v>0</v>
      </c>
      <c r="O52" s="7">
        <f t="shared" si="10"/>
        <v>75.96999845911229</v>
      </c>
      <c r="P52" s="7">
        <f t="shared" si="11"/>
        <v>60.38799938364492</v>
      </c>
      <c r="Q52" s="6">
        <f t="shared" si="12"/>
        <v>150.9699984591123</v>
      </c>
      <c r="R52" s="6">
        <f t="shared" si="13"/>
        <v>0</v>
      </c>
      <c r="S52" s="6">
        <f t="shared" si="14"/>
        <v>0</v>
      </c>
      <c r="T52" s="6">
        <f t="shared" si="15"/>
        <v>150.9699984591123</v>
      </c>
      <c r="U52" s="7">
        <f t="shared" si="16"/>
        <v>90.38799938364491</v>
      </c>
      <c r="V52" s="6">
        <f t="shared" si="17"/>
        <v>225.96999845911228</v>
      </c>
      <c r="W52" s="6">
        <f t="shared" si="18"/>
        <v>0</v>
      </c>
      <c r="X52" s="6">
        <f t="shared" si="19"/>
        <v>0</v>
      </c>
      <c r="Y52" s="6">
        <f t="shared" si="20"/>
        <v>225.96999845911228</v>
      </c>
    </row>
    <row r="53" spans="1:25" ht="12.75">
      <c r="A53" s="3">
        <v>43</v>
      </c>
      <c r="B53" s="3">
        <v>0.8599287741083013</v>
      </c>
      <c r="C53" s="3">
        <v>20</v>
      </c>
      <c r="D53" s="3">
        <v>50</v>
      </c>
      <c r="E53" s="6">
        <f t="shared" si="22"/>
        <v>45.79786322324904</v>
      </c>
      <c r="F53" s="7">
        <f t="shared" si="1"/>
        <v>0</v>
      </c>
      <c r="G53" s="6">
        <f t="shared" si="2"/>
        <v>0</v>
      </c>
      <c r="H53" s="6">
        <f t="shared" si="3"/>
        <v>15.797863223249038</v>
      </c>
      <c r="I53" s="6">
        <f t="shared" si="4"/>
        <v>789.8931611624519</v>
      </c>
      <c r="J53" s="6">
        <f t="shared" si="5"/>
        <v>789.8931611624519</v>
      </c>
      <c r="K53" s="7">
        <f t="shared" si="6"/>
        <v>14.202136776750962</v>
      </c>
      <c r="L53" s="7">
        <f t="shared" si="7"/>
        <v>35.505341941877404</v>
      </c>
      <c r="M53" s="7">
        <f t="shared" si="8"/>
        <v>0</v>
      </c>
      <c r="N53" s="7">
        <f t="shared" si="9"/>
        <v>0</v>
      </c>
      <c r="O53" s="7">
        <f t="shared" si="10"/>
        <v>35.505341941877404</v>
      </c>
      <c r="P53" s="7">
        <f t="shared" si="11"/>
        <v>44.20213677675096</v>
      </c>
      <c r="Q53" s="6">
        <f t="shared" si="12"/>
        <v>110.5053419418774</v>
      </c>
      <c r="R53" s="6">
        <f t="shared" si="13"/>
        <v>0</v>
      </c>
      <c r="S53" s="6">
        <f t="shared" si="14"/>
        <v>0</v>
      </c>
      <c r="T53" s="6">
        <f t="shared" si="15"/>
        <v>110.5053419418774</v>
      </c>
      <c r="U53" s="7">
        <f t="shared" si="16"/>
        <v>74.20213677675096</v>
      </c>
      <c r="V53" s="6">
        <f t="shared" si="17"/>
        <v>185.50534194187742</v>
      </c>
      <c r="W53" s="6">
        <f t="shared" si="18"/>
        <v>0</v>
      </c>
      <c r="X53" s="6">
        <f t="shared" si="19"/>
        <v>0</v>
      </c>
      <c r="Y53" s="6">
        <f t="shared" si="20"/>
        <v>185.50534194187742</v>
      </c>
    </row>
    <row r="54" spans="1:25" ht="12.75">
      <c r="A54" s="3">
        <v>44</v>
      </c>
      <c r="B54" s="3">
        <v>0.5718175176267106</v>
      </c>
      <c r="C54" s="3">
        <v>20</v>
      </c>
      <c r="D54" s="3">
        <v>50</v>
      </c>
      <c r="E54" s="6">
        <f t="shared" si="22"/>
        <v>37.154525528801315</v>
      </c>
      <c r="F54" s="7">
        <f t="shared" si="1"/>
        <v>0</v>
      </c>
      <c r="G54" s="6">
        <f t="shared" si="2"/>
        <v>0</v>
      </c>
      <c r="H54" s="6">
        <f t="shared" si="3"/>
        <v>7.154525528801315</v>
      </c>
      <c r="I54" s="6">
        <f t="shared" si="4"/>
        <v>357.72627644006576</v>
      </c>
      <c r="J54" s="6">
        <f t="shared" si="5"/>
        <v>357.72627644006576</v>
      </c>
      <c r="K54" s="7">
        <f t="shared" si="6"/>
        <v>22.845474471198685</v>
      </c>
      <c r="L54" s="7">
        <f t="shared" si="7"/>
        <v>57.11368617799671</v>
      </c>
      <c r="M54" s="7">
        <f t="shared" si="8"/>
        <v>0</v>
      </c>
      <c r="N54" s="7">
        <f t="shared" si="9"/>
        <v>0</v>
      </c>
      <c r="O54" s="7">
        <f t="shared" si="10"/>
        <v>57.11368617799671</v>
      </c>
      <c r="P54" s="7">
        <f t="shared" si="11"/>
        <v>52.845474471198685</v>
      </c>
      <c r="Q54" s="6">
        <f t="shared" si="12"/>
        <v>132.11368617799673</v>
      </c>
      <c r="R54" s="6">
        <f t="shared" si="13"/>
        <v>0</v>
      </c>
      <c r="S54" s="6">
        <f t="shared" si="14"/>
        <v>0</v>
      </c>
      <c r="T54" s="6">
        <f t="shared" si="15"/>
        <v>132.11368617799673</v>
      </c>
      <c r="U54" s="7">
        <f t="shared" si="16"/>
        <v>82.84547447119868</v>
      </c>
      <c r="V54" s="6">
        <f t="shared" si="17"/>
        <v>207.11368617799673</v>
      </c>
      <c r="W54" s="6">
        <f t="shared" si="18"/>
        <v>0</v>
      </c>
      <c r="X54" s="6">
        <f t="shared" si="19"/>
        <v>0</v>
      </c>
      <c r="Y54" s="6">
        <f t="shared" si="20"/>
        <v>207.11368617799673</v>
      </c>
    </row>
    <row r="55" spans="1:25" ht="12.75">
      <c r="A55" s="3">
        <v>45</v>
      </c>
      <c r="B55" s="3">
        <v>0.03116761192505013</v>
      </c>
      <c r="C55" s="3">
        <v>20</v>
      </c>
      <c r="D55" s="3">
        <v>50</v>
      </c>
      <c r="E55" s="6">
        <f t="shared" si="22"/>
        <v>20.935028357751506</v>
      </c>
      <c r="F55" s="7">
        <f t="shared" si="1"/>
        <v>9.064971642248494</v>
      </c>
      <c r="G55" s="6">
        <f t="shared" si="2"/>
        <v>22.662429105621236</v>
      </c>
      <c r="H55" s="6">
        <f t="shared" si="3"/>
        <v>0</v>
      </c>
      <c r="I55" s="6">
        <f t="shared" si="4"/>
        <v>0</v>
      </c>
      <c r="J55" s="6">
        <f t="shared" si="5"/>
        <v>22.662429105621236</v>
      </c>
      <c r="K55" s="7">
        <f t="shared" si="6"/>
        <v>39.064971642248494</v>
      </c>
      <c r="L55" s="7">
        <f t="shared" si="7"/>
        <v>97.66242910562124</v>
      </c>
      <c r="M55" s="7">
        <f t="shared" si="8"/>
        <v>0</v>
      </c>
      <c r="N55" s="7">
        <f t="shared" si="9"/>
        <v>0</v>
      </c>
      <c r="O55" s="7">
        <f t="shared" si="10"/>
        <v>97.66242910562124</v>
      </c>
      <c r="P55" s="7">
        <f t="shared" si="11"/>
        <v>69.0649716422485</v>
      </c>
      <c r="Q55" s="6">
        <f t="shared" si="12"/>
        <v>172.66242910562124</v>
      </c>
      <c r="R55" s="6">
        <f t="shared" si="13"/>
        <v>0</v>
      </c>
      <c r="S55" s="6">
        <f t="shared" si="14"/>
        <v>0</v>
      </c>
      <c r="T55" s="6">
        <f t="shared" si="15"/>
        <v>172.66242910562124</v>
      </c>
      <c r="U55" s="7">
        <f t="shared" si="16"/>
        <v>99.0649716422485</v>
      </c>
      <c r="V55" s="6">
        <f t="shared" si="17"/>
        <v>247.66242910562124</v>
      </c>
      <c r="W55" s="6">
        <f t="shared" si="18"/>
        <v>0</v>
      </c>
      <c r="X55" s="6">
        <f t="shared" si="19"/>
        <v>0</v>
      </c>
      <c r="Y55" s="6">
        <f t="shared" si="20"/>
        <v>247.66242910562124</v>
      </c>
    </row>
    <row r="56" spans="1:25" ht="12.75">
      <c r="A56" s="3">
        <v>46</v>
      </c>
      <c r="B56" s="3">
        <v>0.30844371591734204</v>
      </c>
      <c r="C56" s="3">
        <v>20</v>
      </c>
      <c r="D56" s="3">
        <v>50</v>
      </c>
      <c r="E56" s="6">
        <f t="shared" si="22"/>
        <v>29.253311477520263</v>
      </c>
      <c r="F56" s="7">
        <f t="shared" si="1"/>
        <v>0.7466885224797366</v>
      </c>
      <c r="G56" s="6">
        <f t="shared" si="2"/>
        <v>1.8667213061993415</v>
      </c>
      <c r="H56" s="6">
        <f t="shared" si="3"/>
        <v>0</v>
      </c>
      <c r="I56" s="6">
        <f t="shared" si="4"/>
        <v>0</v>
      </c>
      <c r="J56" s="6">
        <f t="shared" si="5"/>
        <v>1.8667213061993415</v>
      </c>
      <c r="K56" s="7">
        <f t="shared" si="6"/>
        <v>30.746688522479737</v>
      </c>
      <c r="L56" s="7">
        <f t="shared" si="7"/>
        <v>76.86672130619934</v>
      </c>
      <c r="M56" s="7">
        <f t="shared" si="8"/>
        <v>0</v>
      </c>
      <c r="N56" s="7">
        <f t="shared" si="9"/>
        <v>0</v>
      </c>
      <c r="O56" s="7">
        <f t="shared" si="10"/>
        <v>76.86672130619934</v>
      </c>
      <c r="P56" s="7">
        <f t="shared" si="11"/>
        <v>60.74668852247974</v>
      </c>
      <c r="Q56" s="6">
        <f t="shared" si="12"/>
        <v>151.86672130619934</v>
      </c>
      <c r="R56" s="6">
        <f t="shared" si="13"/>
        <v>0</v>
      </c>
      <c r="S56" s="6">
        <f t="shared" si="14"/>
        <v>0</v>
      </c>
      <c r="T56" s="6">
        <f t="shared" si="15"/>
        <v>151.86672130619934</v>
      </c>
      <c r="U56" s="7">
        <f t="shared" si="16"/>
        <v>90.74668852247973</v>
      </c>
      <c r="V56" s="6">
        <f t="shared" si="17"/>
        <v>226.86672130619934</v>
      </c>
      <c r="W56" s="6">
        <f t="shared" si="18"/>
        <v>0</v>
      </c>
      <c r="X56" s="6">
        <f t="shared" si="19"/>
        <v>0</v>
      </c>
      <c r="Y56" s="6">
        <f t="shared" si="20"/>
        <v>226.86672130619934</v>
      </c>
    </row>
    <row r="57" spans="1:25" ht="12.75">
      <c r="A57" s="3">
        <v>47</v>
      </c>
      <c r="B57" s="3">
        <v>0.43706102421620296</v>
      </c>
      <c r="C57" s="3">
        <v>20</v>
      </c>
      <c r="D57" s="3">
        <v>50</v>
      </c>
      <c r="E57" s="6">
        <f t="shared" si="22"/>
        <v>33.11183072648609</v>
      </c>
      <c r="F57" s="7">
        <f t="shared" si="1"/>
        <v>0</v>
      </c>
      <c r="G57" s="6">
        <f t="shared" si="2"/>
        <v>0</v>
      </c>
      <c r="H57" s="6">
        <f t="shared" si="3"/>
        <v>3.1118307264860903</v>
      </c>
      <c r="I57" s="6">
        <f t="shared" si="4"/>
        <v>155.5915363243045</v>
      </c>
      <c r="J57" s="6">
        <f t="shared" si="5"/>
        <v>155.5915363243045</v>
      </c>
      <c r="K57" s="7">
        <f t="shared" si="6"/>
        <v>26.88816927351391</v>
      </c>
      <c r="L57" s="7">
        <f t="shared" si="7"/>
        <v>67.22042318378477</v>
      </c>
      <c r="M57" s="7">
        <f t="shared" si="8"/>
        <v>0</v>
      </c>
      <c r="N57" s="7">
        <f t="shared" si="9"/>
        <v>0</v>
      </c>
      <c r="O57" s="7">
        <f t="shared" si="10"/>
        <v>67.22042318378477</v>
      </c>
      <c r="P57" s="7">
        <f t="shared" si="11"/>
        <v>56.88816927351391</v>
      </c>
      <c r="Q57" s="6">
        <f t="shared" si="12"/>
        <v>142.22042318378476</v>
      </c>
      <c r="R57" s="6">
        <f t="shared" si="13"/>
        <v>0</v>
      </c>
      <c r="S57" s="6">
        <f t="shared" si="14"/>
        <v>0</v>
      </c>
      <c r="T57" s="6">
        <f t="shared" si="15"/>
        <v>142.22042318378476</v>
      </c>
      <c r="U57" s="7">
        <f t="shared" si="16"/>
        <v>86.88816927351391</v>
      </c>
      <c r="V57" s="6">
        <f t="shared" si="17"/>
        <v>217.22042318378476</v>
      </c>
      <c r="W57" s="6">
        <f t="shared" si="18"/>
        <v>0</v>
      </c>
      <c r="X57" s="6">
        <f t="shared" si="19"/>
        <v>0</v>
      </c>
      <c r="Y57" s="6">
        <f t="shared" si="20"/>
        <v>217.22042318378476</v>
      </c>
    </row>
    <row r="58" spans="1:25" ht="12.75">
      <c r="A58" s="3">
        <v>48</v>
      </c>
      <c r="B58" s="3">
        <v>0.5876458273293155</v>
      </c>
      <c r="C58" s="3">
        <v>20</v>
      </c>
      <c r="D58" s="3">
        <v>50</v>
      </c>
      <c r="E58" s="6">
        <f t="shared" si="22"/>
        <v>37.629374819879466</v>
      </c>
      <c r="F58" s="7">
        <f t="shared" si="1"/>
        <v>0</v>
      </c>
      <c r="G58" s="6">
        <f t="shared" si="2"/>
        <v>0</v>
      </c>
      <c r="H58" s="6">
        <f t="shared" si="3"/>
        <v>7.629374819879466</v>
      </c>
      <c r="I58" s="6">
        <f t="shared" si="4"/>
        <v>381.4687409939733</v>
      </c>
      <c r="J58" s="6">
        <f t="shared" si="5"/>
        <v>381.4687409939733</v>
      </c>
      <c r="K58" s="7">
        <f t="shared" si="6"/>
        <v>22.370625180120534</v>
      </c>
      <c r="L58" s="7">
        <f t="shared" si="7"/>
        <v>55.92656295030133</v>
      </c>
      <c r="M58" s="7">
        <f t="shared" si="8"/>
        <v>0</v>
      </c>
      <c r="N58" s="7">
        <f t="shared" si="9"/>
        <v>0</v>
      </c>
      <c r="O58" s="7">
        <f t="shared" si="10"/>
        <v>55.92656295030133</v>
      </c>
      <c r="P58" s="7">
        <f t="shared" si="11"/>
        <v>52.370625180120534</v>
      </c>
      <c r="Q58" s="6">
        <f t="shared" si="12"/>
        <v>130.92656295030133</v>
      </c>
      <c r="R58" s="6">
        <f t="shared" si="13"/>
        <v>0</v>
      </c>
      <c r="S58" s="6">
        <f t="shared" si="14"/>
        <v>0</v>
      </c>
      <c r="T58" s="6">
        <f t="shared" si="15"/>
        <v>130.92656295030133</v>
      </c>
      <c r="U58" s="7">
        <f t="shared" si="16"/>
        <v>82.37062518012053</v>
      </c>
      <c r="V58" s="6">
        <f t="shared" si="17"/>
        <v>205.92656295030133</v>
      </c>
      <c r="W58" s="6">
        <f t="shared" si="18"/>
        <v>0</v>
      </c>
      <c r="X58" s="6">
        <f t="shared" si="19"/>
        <v>0</v>
      </c>
      <c r="Y58" s="6">
        <f t="shared" si="20"/>
        <v>205.92656295030133</v>
      </c>
    </row>
    <row r="59" spans="1:25" ht="12.75">
      <c r="A59" s="3">
        <v>49</v>
      </c>
      <c r="B59" s="3">
        <v>0.48099720120726275</v>
      </c>
      <c r="C59" s="3">
        <v>20</v>
      </c>
      <c r="D59" s="3">
        <v>50</v>
      </c>
      <c r="E59" s="6">
        <f t="shared" si="22"/>
        <v>34.42991603621788</v>
      </c>
      <c r="F59" s="7">
        <f t="shared" si="1"/>
        <v>0</v>
      </c>
      <c r="G59" s="6">
        <f t="shared" si="2"/>
        <v>0</v>
      </c>
      <c r="H59" s="6">
        <f t="shared" si="3"/>
        <v>4.429916036217882</v>
      </c>
      <c r="I59" s="6">
        <f t="shared" si="4"/>
        <v>221.49580181089414</v>
      </c>
      <c r="J59" s="6">
        <f t="shared" si="5"/>
        <v>221.49580181089414</v>
      </c>
      <c r="K59" s="7">
        <f t="shared" si="6"/>
        <v>25.570083963782118</v>
      </c>
      <c r="L59" s="7">
        <f t="shared" si="7"/>
        <v>63.92520990945529</v>
      </c>
      <c r="M59" s="7">
        <f t="shared" si="8"/>
        <v>0</v>
      </c>
      <c r="N59" s="7">
        <f t="shared" si="9"/>
        <v>0</v>
      </c>
      <c r="O59" s="7">
        <f t="shared" si="10"/>
        <v>63.92520990945529</v>
      </c>
      <c r="P59" s="7">
        <f t="shared" si="11"/>
        <v>55.57008396378212</v>
      </c>
      <c r="Q59" s="6">
        <f t="shared" si="12"/>
        <v>138.9252099094553</v>
      </c>
      <c r="R59" s="6">
        <f t="shared" si="13"/>
        <v>0</v>
      </c>
      <c r="S59" s="6">
        <f t="shared" si="14"/>
        <v>0</v>
      </c>
      <c r="T59" s="6">
        <f t="shared" si="15"/>
        <v>138.9252099094553</v>
      </c>
      <c r="U59" s="7">
        <f t="shared" si="16"/>
        <v>85.57008396378211</v>
      </c>
      <c r="V59" s="6">
        <f t="shared" si="17"/>
        <v>213.92520990945528</v>
      </c>
      <c r="W59" s="6">
        <f t="shared" si="18"/>
        <v>0</v>
      </c>
      <c r="X59" s="6">
        <f t="shared" si="19"/>
        <v>0</v>
      </c>
      <c r="Y59" s="6">
        <f t="shared" si="20"/>
        <v>213.92520990945528</v>
      </c>
    </row>
    <row r="60" spans="1:25" ht="12.75">
      <c r="A60" s="3">
        <v>50</v>
      </c>
      <c r="B60" s="3">
        <v>0.08484005652744653</v>
      </c>
      <c r="C60" s="3">
        <v>20</v>
      </c>
      <c r="D60" s="3">
        <v>50</v>
      </c>
      <c r="E60" s="6">
        <f t="shared" si="22"/>
        <v>22.545201695823394</v>
      </c>
      <c r="F60" s="7">
        <f t="shared" si="1"/>
        <v>7.454798304176606</v>
      </c>
      <c r="G60" s="6">
        <f t="shared" si="2"/>
        <v>18.636995760441515</v>
      </c>
      <c r="H60" s="6">
        <f t="shared" si="3"/>
        <v>0</v>
      </c>
      <c r="I60" s="6">
        <f t="shared" si="4"/>
        <v>0</v>
      </c>
      <c r="J60" s="6">
        <f t="shared" si="5"/>
        <v>18.636995760441515</v>
      </c>
      <c r="K60" s="7">
        <f t="shared" si="6"/>
        <v>37.454798304176606</v>
      </c>
      <c r="L60" s="7">
        <f t="shared" si="7"/>
        <v>93.63699576044152</v>
      </c>
      <c r="M60" s="7">
        <f t="shared" si="8"/>
        <v>0</v>
      </c>
      <c r="N60" s="7">
        <f t="shared" si="9"/>
        <v>0</v>
      </c>
      <c r="O60" s="7">
        <f t="shared" si="10"/>
        <v>93.63699576044152</v>
      </c>
      <c r="P60" s="7">
        <f t="shared" si="11"/>
        <v>67.4547983041766</v>
      </c>
      <c r="Q60" s="6">
        <f t="shared" si="12"/>
        <v>168.63699576044152</v>
      </c>
      <c r="R60" s="6">
        <f t="shared" si="13"/>
        <v>0</v>
      </c>
      <c r="S60" s="6">
        <f t="shared" si="14"/>
        <v>0</v>
      </c>
      <c r="T60" s="6">
        <f t="shared" si="15"/>
        <v>168.63699576044152</v>
      </c>
      <c r="U60" s="7">
        <f t="shared" si="16"/>
        <v>97.4547983041766</v>
      </c>
      <c r="V60" s="6">
        <f t="shared" si="17"/>
        <v>243.63699576044152</v>
      </c>
      <c r="W60" s="6">
        <f t="shared" si="18"/>
        <v>0</v>
      </c>
      <c r="X60" s="6">
        <f t="shared" si="19"/>
        <v>0</v>
      </c>
      <c r="Y60" s="6">
        <f t="shared" si="20"/>
        <v>243.63699576044152</v>
      </c>
    </row>
    <row r="61" spans="1:25" ht="12.75">
      <c r="A61" s="3">
        <v>51</v>
      </c>
      <c r="B61" s="3">
        <v>0.4255221560523507</v>
      </c>
      <c r="C61" s="3">
        <v>20</v>
      </c>
      <c r="D61" s="3">
        <v>50</v>
      </c>
      <c r="E61" s="6">
        <f t="shared" si="22"/>
        <v>32.76566468157052</v>
      </c>
      <c r="F61" s="7">
        <f t="shared" si="1"/>
        <v>0</v>
      </c>
      <c r="G61" s="6">
        <f t="shared" si="2"/>
        <v>0</v>
      </c>
      <c r="H61" s="6">
        <f t="shared" si="3"/>
        <v>2.76566468157052</v>
      </c>
      <c r="I61" s="6">
        <f t="shared" si="4"/>
        <v>138.283234078526</v>
      </c>
      <c r="J61" s="6">
        <f t="shared" si="5"/>
        <v>138.283234078526</v>
      </c>
      <c r="K61" s="7">
        <f t="shared" si="6"/>
        <v>27.23433531842948</v>
      </c>
      <c r="L61" s="7">
        <f t="shared" si="7"/>
        <v>68.0858382960737</v>
      </c>
      <c r="M61" s="7">
        <f t="shared" si="8"/>
        <v>0</v>
      </c>
      <c r="N61" s="7">
        <f t="shared" si="9"/>
        <v>0</v>
      </c>
      <c r="O61" s="7">
        <f t="shared" si="10"/>
        <v>68.0858382960737</v>
      </c>
      <c r="P61" s="7">
        <f t="shared" si="11"/>
        <v>57.23433531842948</v>
      </c>
      <c r="Q61" s="6">
        <f t="shared" si="12"/>
        <v>143.0858382960737</v>
      </c>
      <c r="R61" s="6">
        <f t="shared" si="13"/>
        <v>0</v>
      </c>
      <c r="S61" s="6">
        <f t="shared" si="14"/>
        <v>0</v>
      </c>
      <c r="T61" s="6">
        <f t="shared" si="15"/>
        <v>143.0858382960737</v>
      </c>
      <c r="U61" s="7">
        <f t="shared" si="16"/>
        <v>87.23433531842949</v>
      </c>
      <c r="V61" s="6">
        <f t="shared" si="17"/>
        <v>218.08583829607372</v>
      </c>
      <c r="W61" s="6">
        <f t="shared" si="18"/>
        <v>0</v>
      </c>
      <c r="X61" s="6">
        <f t="shared" si="19"/>
        <v>0</v>
      </c>
      <c r="Y61" s="6">
        <f t="shared" si="20"/>
        <v>218.08583829607372</v>
      </c>
    </row>
    <row r="62" spans="1:25" ht="12.75">
      <c r="A62" s="3">
        <v>52</v>
      </c>
      <c r="B62" s="3">
        <v>0.2644215901364171</v>
      </c>
      <c r="C62" s="3">
        <v>20</v>
      </c>
      <c r="D62" s="3">
        <v>50</v>
      </c>
      <c r="E62" s="6">
        <f t="shared" si="22"/>
        <v>27.932647704092513</v>
      </c>
      <c r="F62" s="7">
        <f t="shared" si="1"/>
        <v>2.0673522959074866</v>
      </c>
      <c r="G62" s="6">
        <f t="shared" si="2"/>
        <v>5.1683807397687165</v>
      </c>
      <c r="H62" s="6">
        <f t="shared" si="3"/>
        <v>0</v>
      </c>
      <c r="I62" s="6">
        <f t="shared" si="4"/>
        <v>0</v>
      </c>
      <c r="J62" s="6">
        <f t="shared" si="5"/>
        <v>5.1683807397687165</v>
      </c>
      <c r="K62" s="7">
        <f t="shared" si="6"/>
        <v>32.06735229590748</v>
      </c>
      <c r="L62" s="7">
        <f t="shared" si="7"/>
        <v>80.16838073976871</v>
      </c>
      <c r="M62" s="7">
        <f t="shared" si="8"/>
        <v>0</v>
      </c>
      <c r="N62" s="7">
        <f t="shared" si="9"/>
        <v>0</v>
      </c>
      <c r="O62" s="7">
        <f t="shared" si="10"/>
        <v>80.16838073976871</v>
      </c>
      <c r="P62" s="7">
        <f t="shared" si="11"/>
        <v>62.06735229590748</v>
      </c>
      <c r="Q62" s="6">
        <f t="shared" si="12"/>
        <v>155.1683807397687</v>
      </c>
      <c r="R62" s="6">
        <f t="shared" si="13"/>
        <v>0</v>
      </c>
      <c r="S62" s="6">
        <f t="shared" si="14"/>
        <v>0</v>
      </c>
      <c r="T62" s="6">
        <f t="shared" si="15"/>
        <v>155.1683807397687</v>
      </c>
      <c r="U62" s="7">
        <f t="shared" si="16"/>
        <v>92.06735229590748</v>
      </c>
      <c r="V62" s="6">
        <f t="shared" si="17"/>
        <v>230.1683807397687</v>
      </c>
      <c r="W62" s="6">
        <f t="shared" si="18"/>
        <v>0</v>
      </c>
      <c r="X62" s="6">
        <f t="shared" si="19"/>
        <v>0</v>
      </c>
      <c r="Y62" s="6">
        <f t="shared" si="20"/>
        <v>230.1683807397687</v>
      </c>
    </row>
    <row r="63" spans="1:25" ht="12.75">
      <c r="A63" s="3">
        <v>53</v>
      </c>
      <c r="B63" s="3">
        <v>0.09576372975218184</v>
      </c>
      <c r="C63" s="3">
        <v>20</v>
      </c>
      <c r="D63" s="3">
        <v>50</v>
      </c>
      <c r="E63" s="6">
        <f t="shared" si="22"/>
        <v>22.872911892565455</v>
      </c>
      <c r="F63" s="7">
        <f t="shared" si="1"/>
        <v>7.127088107434545</v>
      </c>
      <c r="G63" s="6">
        <f t="shared" si="2"/>
        <v>17.817720268586363</v>
      </c>
      <c r="H63" s="6">
        <f t="shared" si="3"/>
        <v>0</v>
      </c>
      <c r="I63" s="6">
        <f t="shared" si="4"/>
        <v>0</v>
      </c>
      <c r="J63" s="6">
        <f t="shared" si="5"/>
        <v>17.817720268586363</v>
      </c>
      <c r="K63" s="7">
        <f t="shared" si="6"/>
        <v>37.127088107434545</v>
      </c>
      <c r="L63" s="7">
        <f t="shared" si="7"/>
        <v>92.81772026858636</v>
      </c>
      <c r="M63" s="7">
        <f t="shared" si="8"/>
        <v>0</v>
      </c>
      <c r="N63" s="7">
        <f t="shared" si="9"/>
        <v>0</v>
      </c>
      <c r="O63" s="7">
        <f t="shared" si="10"/>
        <v>92.81772026858636</v>
      </c>
      <c r="P63" s="7">
        <f t="shared" si="11"/>
        <v>67.12708810743455</v>
      </c>
      <c r="Q63" s="6">
        <f t="shared" si="12"/>
        <v>167.81772026858636</v>
      </c>
      <c r="R63" s="6">
        <f t="shared" si="13"/>
        <v>0</v>
      </c>
      <c r="S63" s="6">
        <f t="shared" si="14"/>
        <v>0</v>
      </c>
      <c r="T63" s="6">
        <f t="shared" si="15"/>
        <v>167.81772026858636</v>
      </c>
      <c r="U63" s="7">
        <f t="shared" si="16"/>
        <v>97.12708810743455</v>
      </c>
      <c r="V63" s="6">
        <f t="shared" si="17"/>
        <v>242.81772026858636</v>
      </c>
      <c r="W63" s="6">
        <f t="shared" si="18"/>
        <v>0</v>
      </c>
      <c r="X63" s="6">
        <f t="shared" si="19"/>
        <v>0</v>
      </c>
      <c r="Y63" s="6">
        <f t="shared" si="20"/>
        <v>242.81772026858636</v>
      </c>
    </row>
    <row r="64" spans="1:25" ht="12.75">
      <c r="A64" s="3">
        <v>54</v>
      </c>
      <c r="B64" s="3">
        <v>0.7069168961778161</v>
      </c>
      <c r="C64" s="3">
        <v>20</v>
      </c>
      <c r="D64" s="3">
        <v>50</v>
      </c>
      <c r="E64" s="6">
        <f t="shared" si="22"/>
        <v>41.20750688533448</v>
      </c>
      <c r="F64" s="7">
        <f t="shared" si="1"/>
        <v>0</v>
      </c>
      <c r="G64" s="6">
        <f t="shared" si="2"/>
        <v>0</v>
      </c>
      <c r="H64" s="6">
        <f t="shared" si="3"/>
        <v>11.207506885334482</v>
      </c>
      <c r="I64" s="6">
        <f t="shared" si="4"/>
        <v>560.3753442667241</v>
      </c>
      <c r="J64" s="6">
        <f t="shared" si="5"/>
        <v>560.3753442667241</v>
      </c>
      <c r="K64" s="7">
        <f t="shared" si="6"/>
        <v>18.79249311466552</v>
      </c>
      <c r="L64" s="7">
        <f t="shared" si="7"/>
        <v>46.981232786663796</v>
      </c>
      <c r="M64" s="7">
        <f t="shared" si="8"/>
        <v>0</v>
      </c>
      <c r="N64" s="7">
        <f t="shared" si="9"/>
        <v>0</v>
      </c>
      <c r="O64" s="7">
        <f t="shared" si="10"/>
        <v>46.981232786663796</v>
      </c>
      <c r="P64" s="7">
        <f t="shared" si="11"/>
        <v>48.79249311466552</v>
      </c>
      <c r="Q64" s="6">
        <f t="shared" si="12"/>
        <v>121.9812327866638</v>
      </c>
      <c r="R64" s="6">
        <f t="shared" si="13"/>
        <v>0</v>
      </c>
      <c r="S64" s="6">
        <f t="shared" si="14"/>
        <v>0</v>
      </c>
      <c r="T64" s="6">
        <f t="shared" si="15"/>
        <v>121.9812327866638</v>
      </c>
      <c r="U64" s="7">
        <f t="shared" si="16"/>
        <v>78.79249311466552</v>
      </c>
      <c r="V64" s="6">
        <f t="shared" si="17"/>
        <v>196.98123278666378</v>
      </c>
      <c r="W64" s="6">
        <f t="shared" si="18"/>
        <v>0</v>
      </c>
      <c r="X64" s="6">
        <f t="shared" si="19"/>
        <v>0</v>
      </c>
      <c r="Y64" s="6">
        <f t="shared" si="20"/>
        <v>196.98123278666378</v>
      </c>
    </row>
    <row r="65" spans="1:25" ht="12.75">
      <c r="A65" s="3">
        <v>55</v>
      </c>
      <c r="B65" s="3">
        <v>0.8421643623314905</v>
      </c>
      <c r="C65" s="3">
        <v>20</v>
      </c>
      <c r="D65" s="3">
        <v>50</v>
      </c>
      <c r="E65" s="6">
        <f t="shared" si="22"/>
        <v>45.26493086994471</v>
      </c>
      <c r="F65" s="7">
        <f t="shared" si="1"/>
        <v>0</v>
      </c>
      <c r="G65" s="6">
        <f t="shared" si="2"/>
        <v>0</v>
      </c>
      <c r="H65" s="6">
        <f t="shared" si="3"/>
        <v>15.264930869944713</v>
      </c>
      <c r="I65" s="6">
        <f t="shared" si="4"/>
        <v>763.2465434972356</v>
      </c>
      <c r="J65" s="6">
        <f t="shared" si="5"/>
        <v>763.2465434972356</v>
      </c>
      <c r="K65" s="7">
        <f t="shared" si="6"/>
        <v>14.735069130055287</v>
      </c>
      <c r="L65" s="7">
        <f t="shared" si="7"/>
        <v>36.83767282513821</v>
      </c>
      <c r="M65" s="7">
        <f t="shared" si="8"/>
        <v>0</v>
      </c>
      <c r="N65" s="7">
        <f t="shared" si="9"/>
        <v>0</v>
      </c>
      <c r="O65" s="7">
        <f t="shared" si="10"/>
        <v>36.83767282513821</v>
      </c>
      <c r="P65" s="7">
        <f t="shared" si="11"/>
        <v>44.73506913005529</v>
      </c>
      <c r="Q65" s="6">
        <f t="shared" si="12"/>
        <v>111.83767282513821</v>
      </c>
      <c r="R65" s="6">
        <f t="shared" si="13"/>
        <v>0</v>
      </c>
      <c r="S65" s="6">
        <f t="shared" si="14"/>
        <v>0</v>
      </c>
      <c r="T65" s="6">
        <f t="shared" si="15"/>
        <v>111.83767282513821</v>
      </c>
      <c r="U65" s="7">
        <f t="shared" si="16"/>
        <v>74.73506913005528</v>
      </c>
      <c r="V65" s="6">
        <f t="shared" si="17"/>
        <v>186.8376728251382</v>
      </c>
      <c r="W65" s="6">
        <f t="shared" si="18"/>
        <v>0</v>
      </c>
      <c r="X65" s="6">
        <f t="shared" si="19"/>
        <v>0</v>
      </c>
      <c r="Y65" s="6">
        <f t="shared" si="20"/>
        <v>186.8376728251382</v>
      </c>
    </row>
    <row r="66" spans="1:25" ht="12.75">
      <c r="A66" s="3">
        <v>56</v>
      </c>
      <c r="B66" s="3">
        <v>0.10752945756821397</v>
      </c>
      <c r="C66" s="3">
        <v>20</v>
      </c>
      <c r="D66" s="3">
        <v>50</v>
      </c>
      <c r="E66" s="6">
        <f t="shared" si="22"/>
        <v>23.22588372704642</v>
      </c>
      <c r="F66" s="7">
        <f t="shared" si="1"/>
        <v>6.774116272953581</v>
      </c>
      <c r="G66" s="6">
        <f t="shared" si="2"/>
        <v>16.93529068238395</v>
      </c>
      <c r="H66" s="6">
        <f t="shared" si="3"/>
        <v>0</v>
      </c>
      <c r="I66" s="6">
        <f t="shared" si="4"/>
        <v>0</v>
      </c>
      <c r="J66" s="6">
        <f t="shared" si="5"/>
        <v>16.93529068238395</v>
      </c>
      <c r="K66" s="7">
        <f t="shared" si="6"/>
        <v>36.77411627295358</v>
      </c>
      <c r="L66" s="7">
        <f t="shared" si="7"/>
        <v>91.93529068238394</v>
      </c>
      <c r="M66" s="7">
        <f t="shared" si="8"/>
        <v>0</v>
      </c>
      <c r="N66" s="7">
        <f t="shared" si="9"/>
        <v>0</v>
      </c>
      <c r="O66" s="7">
        <f t="shared" si="10"/>
        <v>91.93529068238394</v>
      </c>
      <c r="P66" s="7">
        <f t="shared" si="11"/>
        <v>66.77411627295358</v>
      </c>
      <c r="Q66" s="6">
        <f t="shared" si="12"/>
        <v>166.93529068238394</v>
      </c>
      <c r="R66" s="6">
        <f t="shared" si="13"/>
        <v>0</v>
      </c>
      <c r="S66" s="6">
        <f t="shared" si="14"/>
        <v>0</v>
      </c>
      <c r="T66" s="6">
        <f t="shared" si="15"/>
        <v>166.93529068238394</v>
      </c>
      <c r="U66" s="7">
        <f t="shared" si="16"/>
        <v>96.77411627295358</v>
      </c>
      <c r="V66" s="6">
        <f t="shared" si="17"/>
        <v>241.93529068238394</v>
      </c>
      <c r="W66" s="6">
        <f t="shared" si="18"/>
        <v>0</v>
      </c>
      <c r="X66" s="6">
        <f t="shared" si="19"/>
        <v>0</v>
      </c>
      <c r="Y66" s="6">
        <f t="shared" si="20"/>
        <v>241.93529068238394</v>
      </c>
    </row>
    <row r="67" spans="1:25" ht="12.75">
      <c r="A67" s="3">
        <v>57</v>
      </c>
      <c r="B67" s="3">
        <v>0.25812977742940757</v>
      </c>
      <c r="C67" s="3">
        <v>20</v>
      </c>
      <c r="D67" s="3">
        <v>50</v>
      </c>
      <c r="E67" s="6">
        <f>D67-B67</f>
        <v>49.74187022257059</v>
      </c>
      <c r="F67" s="7">
        <f t="shared" si="1"/>
        <v>0</v>
      </c>
      <c r="G67" s="6">
        <f t="shared" si="2"/>
        <v>0</v>
      </c>
      <c r="H67" s="6">
        <f t="shared" si="3"/>
        <v>19.74187022257059</v>
      </c>
      <c r="I67" s="6">
        <f t="shared" si="4"/>
        <v>987.0935111285295</v>
      </c>
      <c r="J67" s="6">
        <f t="shared" si="5"/>
        <v>987.0935111285295</v>
      </c>
      <c r="K67" s="7">
        <f t="shared" si="6"/>
        <v>10.25812977742941</v>
      </c>
      <c r="L67" s="7">
        <f t="shared" si="7"/>
        <v>25.645324443573525</v>
      </c>
      <c r="M67" s="7">
        <f t="shared" si="8"/>
        <v>0</v>
      </c>
      <c r="N67" s="7">
        <f t="shared" si="9"/>
        <v>0</v>
      </c>
      <c r="O67" s="7">
        <f t="shared" si="10"/>
        <v>25.645324443573525</v>
      </c>
      <c r="P67" s="7">
        <f t="shared" si="11"/>
        <v>40.25812977742941</v>
      </c>
      <c r="Q67" s="6">
        <f t="shared" si="12"/>
        <v>100.64532444357353</v>
      </c>
      <c r="R67" s="6">
        <f t="shared" si="13"/>
        <v>0</v>
      </c>
      <c r="S67" s="6">
        <f t="shared" si="14"/>
        <v>0</v>
      </c>
      <c r="T67" s="6">
        <f t="shared" si="15"/>
        <v>100.64532444357353</v>
      </c>
      <c r="U67" s="7">
        <f t="shared" si="16"/>
        <v>70.25812977742942</v>
      </c>
      <c r="V67" s="6">
        <f t="shared" si="17"/>
        <v>175.64532444357354</v>
      </c>
      <c r="W67" s="6">
        <f t="shared" si="18"/>
        <v>0</v>
      </c>
      <c r="X67" s="6">
        <f t="shared" si="19"/>
        <v>0</v>
      </c>
      <c r="Y67" s="6">
        <f t="shared" si="20"/>
        <v>175.64532444357354</v>
      </c>
    </row>
    <row r="68" spans="1:25" ht="12.75">
      <c r="A68" s="3">
        <v>58</v>
      </c>
      <c r="B68" s="3">
        <v>0.3038711342117426</v>
      </c>
      <c r="C68" s="3">
        <v>20</v>
      </c>
      <c r="D68" s="3">
        <v>50</v>
      </c>
      <c r="E68" s="6">
        <f aca="true" t="shared" si="23" ref="E68:E85">C68+(D68-C68)*B68</f>
        <v>29.116134026352277</v>
      </c>
      <c r="F68" s="7">
        <f t="shared" si="1"/>
        <v>0.8838659736477226</v>
      </c>
      <c r="G68" s="6">
        <f t="shared" si="2"/>
        <v>2.2096649341193064</v>
      </c>
      <c r="H68" s="6">
        <f t="shared" si="3"/>
        <v>0</v>
      </c>
      <c r="I68" s="6">
        <f t="shared" si="4"/>
        <v>0</v>
      </c>
      <c r="J68" s="6">
        <f t="shared" si="5"/>
        <v>2.2096649341193064</v>
      </c>
      <c r="K68" s="7">
        <f t="shared" si="6"/>
        <v>30.883865973647723</v>
      </c>
      <c r="L68" s="7">
        <f t="shared" si="7"/>
        <v>77.2096649341193</v>
      </c>
      <c r="M68" s="7">
        <f t="shared" si="8"/>
        <v>0</v>
      </c>
      <c r="N68" s="7">
        <f t="shared" si="9"/>
        <v>0</v>
      </c>
      <c r="O68" s="7">
        <f t="shared" si="10"/>
        <v>77.2096649341193</v>
      </c>
      <c r="P68" s="7">
        <f t="shared" si="11"/>
        <v>60.88386597364772</v>
      </c>
      <c r="Q68" s="6">
        <f t="shared" si="12"/>
        <v>152.2096649341193</v>
      </c>
      <c r="R68" s="6">
        <f t="shared" si="13"/>
        <v>0</v>
      </c>
      <c r="S68" s="6">
        <f t="shared" si="14"/>
        <v>0</v>
      </c>
      <c r="T68" s="6">
        <f t="shared" si="15"/>
        <v>152.2096649341193</v>
      </c>
      <c r="U68" s="7">
        <f t="shared" si="16"/>
        <v>90.88386597364772</v>
      </c>
      <c r="V68" s="6">
        <f t="shared" si="17"/>
        <v>227.2096649341193</v>
      </c>
      <c r="W68" s="6">
        <f t="shared" si="18"/>
        <v>0</v>
      </c>
      <c r="X68" s="6">
        <f t="shared" si="19"/>
        <v>0</v>
      </c>
      <c r="Y68" s="6">
        <f t="shared" si="20"/>
        <v>227.2096649341193</v>
      </c>
    </row>
    <row r="69" spans="1:25" ht="12.75">
      <c r="A69" s="3">
        <v>59</v>
      </c>
      <c r="B69" s="3">
        <v>0.529736093524179</v>
      </c>
      <c r="C69" s="3">
        <v>20</v>
      </c>
      <c r="D69" s="3">
        <v>50</v>
      </c>
      <c r="E69" s="6">
        <f t="shared" si="23"/>
        <v>35.89208280572537</v>
      </c>
      <c r="F69" s="7">
        <f t="shared" si="1"/>
        <v>0</v>
      </c>
      <c r="G69" s="6">
        <f t="shared" si="2"/>
        <v>0</v>
      </c>
      <c r="H69" s="6">
        <f t="shared" si="3"/>
        <v>5.892082805725373</v>
      </c>
      <c r="I69" s="6">
        <f t="shared" si="4"/>
        <v>294.60414028626866</v>
      </c>
      <c r="J69" s="6">
        <f t="shared" si="5"/>
        <v>294.60414028626866</v>
      </c>
      <c r="K69" s="7">
        <f t="shared" si="6"/>
        <v>24.107917194274627</v>
      </c>
      <c r="L69" s="7">
        <f t="shared" si="7"/>
        <v>60.269792985686564</v>
      </c>
      <c r="M69" s="7">
        <f t="shared" si="8"/>
        <v>0</v>
      </c>
      <c r="N69" s="7">
        <f t="shared" si="9"/>
        <v>0</v>
      </c>
      <c r="O69" s="7">
        <f t="shared" si="10"/>
        <v>60.269792985686564</v>
      </c>
      <c r="P69" s="7">
        <f t="shared" si="11"/>
        <v>54.10791719427463</v>
      </c>
      <c r="Q69" s="6">
        <f t="shared" si="12"/>
        <v>135.26979298568656</v>
      </c>
      <c r="R69" s="6">
        <f t="shared" si="13"/>
        <v>0</v>
      </c>
      <c r="S69" s="6">
        <f t="shared" si="14"/>
        <v>0</v>
      </c>
      <c r="T69" s="6">
        <f t="shared" si="15"/>
        <v>135.26979298568656</v>
      </c>
      <c r="U69" s="7">
        <f t="shared" si="16"/>
        <v>84.10791719427462</v>
      </c>
      <c r="V69" s="6">
        <f t="shared" si="17"/>
        <v>210.26979298568654</v>
      </c>
      <c r="W69" s="6">
        <f t="shared" si="18"/>
        <v>0</v>
      </c>
      <c r="X69" s="6">
        <f t="shared" si="19"/>
        <v>0</v>
      </c>
      <c r="Y69" s="6">
        <f t="shared" si="20"/>
        <v>210.26979298568654</v>
      </c>
    </row>
    <row r="70" spans="1:25" ht="12.75">
      <c r="A70" s="3">
        <v>60</v>
      </c>
      <c r="B70" s="3">
        <v>0.7495015009624746</v>
      </c>
      <c r="C70" s="3">
        <v>20</v>
      </c>
      <c r="D70" s="3">
        <v>50</v>
      </c>
      <c r="E70" s="6">
        <f t="shared" si="23"/>
        <v>42.48504502887424</v>
      </c>
      <c r="F70" s="7">
        <f t="shared" si="1"/>
        <v>0</v>
      </c>
      <c r="G70" s="6">
        <f t="shared" si="2"/>
        <v>0</v>
      </c>
      <c r="H70" s="6">
        <f t="shared" si="3"/>
        <v>12.48504502887424</v>
      </c>
      <c r="I70" s="6">
        <f t="shared" si="4"/>
        <v>624.252251443712</v>
      </c>
      <c r="J70" s="6">
        <f t="shared" si="5"/>
        <v>624.252251443712</v>
      </c>
      <c r="K70" s="7">
        <f t="shared" si="6"/>
        <v>17.51495497112576</v>
      </c>
      <c r="L70" s="7">
        <f t="shared" si="7"/>
        <v>43.7873874278144</v>
      </c>
      <c r="M70" s="7">
        <f t="shared" si="8"/>
        <v>0</v>
      </c>
      <c r="N70" s="7">
        <f t="shared" si="9"/>
        <v>0</v>
      </c>
      <c r="O70" s="7">
        <f t="shared" si="10"/>
        <v>43.7873874278144</v>
      </c>
      <c r="P70" s="7">
        <f t="shared" si="11"/>
        <v>47.51495497112576</v>
      </c>
      <c r="Q70" s="6">
        <f t="shared" si="12"/>
        <v>118.7873874278144</v>
      </c>
      <c r="R70" s="6">
        <f t="shared" si="13"/>
        <v>0</v>
      </c>
      <c r="S70" s="6">
        <f t="shared" si="14"/>
        <v>0</v>
      </c>
      <c r="T70" s="6">
        <f t="shared" si="15"/>
        <v>118.7873874278144</v>
      </c>
      <c r="U70" s="7">
        <f t="shared" si="16"/>
        <v>77.51495497112576</v>
      </c>
      <c r="V70" s="6">
        <f t="shared" si="17"/>
        <v>193.7873874278144</v>
      </c>
      <c r="W70" s="6">
        <f t="shared" si="18"/>
        <v>0</v>
      </c>
      <c r="X70" s="6">
        <f t="shared" si="19"/>
        <v>0</v>
      </c>
      <c r="Y70" s="6">
        <f t="shared" si="20"/>
        <v>193.7873874278144</v>
      </c>
    </row>
    <row r="71" spans="1:25" ht="12.75">
      <c r="A71" s="3">
        <v>61</v>
      </c>
      <c r="B71" s="3">
        <v>0.06556795246292069</v>
      </c>
      <c r="C71" s="3">
        <v>20</v>
      </c>
      <c r="D71" s="3">
        <v>50</v>
      </c>
      <c r="E71" s="6">
        <f t="shared" si="23"/>
        <v>21.96703857388762</v>
      </c>
      <c r="F71" s="7">
        <f t="shared" si="1"/>
        <v>8.03296142611238</v>
      </c>
      <c r="G71" s="6">
        <f t="shared" si="2"/>
        <v>20.08240356528095</v>
      </c>
      <c r="H71" s="6">
        <f t="shared" si="3"/>
        <v>0</v>
      </c>
      <c r="I71" s="6">
        <f t="shared" si="4"/>
        <v>0</v>
      </c>
      <c r="J71" s="6">
        <f t="shared" si="5"/>
        <v>20.08240356528095</v>
      </c>
      <c r="K71" s="7">
        <f t="shared" si="6"/>
        <v>38.03296142611238</v>
      </c>
      <c r="L71" s="7">
        <f t="shared" si="7"/>
        <v>95.08240356528094</v>
      </c>
      <c r="M71" s="7">
        <f t="shared" si="8"/>
        <v>0</v>
      </c>
      <c r="N71" s="7">
        <f t="shared" si="9"/>
        <v>0</v>
      </c>
      <c r="O71" s="7">
        <f t="shared" si="10"/>
        <v>95.08240356528094</v>
      </c>
      <c r="P71" s="7">
        <f t="shared" si="11"/>
        <v>68.03296142611238</v>
      </c>
      <c r="Q71" s="6">
        <f t="shared" si="12"/>
        <v>170.08240356528094</v>
      </c>
      <c r="R71" s="6">
        <f t="shared" si="13"/>
        <v>0</v>
      </c>
      <c r="S71" s="6">
        <f t="shared" si="14"/>
        <v>0</v>
      </c>
      <c r="T71" s="6">
        <f t="shared" si="15"/>
        <v>170.08240356528094</v>
      </c>
      <c r="U71" s="7">
        <f t="shared" si="16"/>
        <v>98.03296142611238</v>
      </c>
      <c r="V71" s="6">
        <f t="shared" si="17"/>
        <v>245.08240356528094</v>
      </c>
      <c r="W71" s="6">
        <f t="shared" si="18"/>
        <v>0</v>
      </c>
      <c r="X71" s="6">
        <f t="shared" si="19"/>
        <v>0</v>
      </c>
      <c r="Y71" s="6">
        <f t="shared" si="20"/>
        <v>245.08240356528094</v>
      </c>
    </row>
    <row r="72" spans="1:25" ht="12.75">
      <c r="A72" s="3">
        <v>62</v>
      </c>
      <c r="B72" s="3">
        <v>0.15418813834406392</v>
      </c>
      <c r="C72" s="3">
        <v>20</v>
      </c>
      <c r="D72" s="3">
        <v>50</v>
      </c>
      <c r="E72" s="6">
        <f t="shared" si="23"/>
        <v>24.625644150321918</v>
      </c>
      <c r="F72" s="7">
        <f t="shared" si="1"/>
        <v>5.374355849678082</v>
      </c>
      <c r="G72" s="6">
        <f t="shared" si="2"/>
        <v>13.435889624195205</v>
      </c>
      <c r="H72" s="6">
        <f t="shared" si="3"/>
        <v>0</v>
      </c>
      <c r="I72" s="6">
        <f t="shared" si="4"/>
        <v>0</v>
      </c>
      <c r="J72" s="6">
        <f t="shared" si="5"/>
        <v>13.435889624195205</v>
      </c>
      <c r="K72" s="7">
        <f t="shared" si="6"/>
        <v>35.37435584967808</v>
      </c>
      <c r="L72" s="7">
        <f t="shared" si="7"/>
        <v>88.4358896241952</v>
      </c>
      <c r="M72" s="7">
        <f t="shared" si="8"/>
        <v>0</v>
      </c>
      <c r="N72" s="7">
        <f t="shared" si="9"/>
        <v>0</v>
      </c>
      <c r="O72" s="7">
        <f t="shared" si="10"/>
        <v>88.4358896241952</v>
      </c>
      <c r="P72" s="7">
        <f t="shared" si="11"/>
        <v>65.37435584967808</v>
      </c>
      <c r="Q72" s="6">
        <f t="shared" si="12"/>
        <v>163.4358896241952</v>
      </c>
      <c r="R72" s="6">
        <f t="shared" si="13"/>
        <v>0</v>
      </c>
      <c r="S72" s="6">
        <f t="shared" si="14"/>
        <v>0</v>
      </c>
      <c r="T72" s="6">
        <f t="shared" si="15"/>
        <v>163.4358896241952</v>
      </c>
      <c r="U72" s="7">
        <f t="shared" si="16"/>
        <v>95.37435584967808</v>
      </c>
      <c r="V72" s="6">
        <f t="shared" si="17"/>
        <v>238.4358896241952</v>
      </c>
      <c r="W72" s="6">
        <f t="shared" si="18"/>
        <v>0</v>
      </c>
      <c r="X72" s="6">
        <f t="shared" si="19"/>
        <v>0</v>
      </c>
      <c r="Y72" s="6">
        <f t="shared" si="20"/>
        <v>238.4358896241952</v>
      </c>
    </row>
    <row r="73" spans="1:25" ht="12.75">
      <c r="A73" s="3">
        <v>63</v>
      </c>
      <c r="B73" s="3">
        <v>0.4930336770517447</v>
      </c>
      <c r="C73" s="3">
        <v>20</v>
      </c>
      <c r="D73" s="3">
        <v>50</v>
      </c>
      <c r="E73" s="6">
        <f t="shared" si="23"/>
        <v>34.79101031155234</v>
      </c>
      <c r="F73" s="7">
        <f t="shared" si="1"/>
        <v>0</v>
      </c>
      <c r="G73" s="6">
        <f t="shared" si="2"/>
        <v>0</v>
      </c>
      <c r="H73" s="6">
        <f t="shared" si="3"/>
        <v>4.791010311552341</v>
      </c>
      <c r="I73" s="6">
        <f t="shared" si="4"/>
        <v>239.55051557761706</v>
      </c>
      <c r="J73" s="6">
        <f t="shared" si="5"/>
        <v>239.55051557761706</v>
      </c>
      <c r="K73" s="7">
        <f t="shared" si="6"/>
        <v>25.20898968844766</v>
      </c>
      <c r="L73" s="7">
        <f t="shared" si="7"/>
        <v>63.02247422111915</v>
      </c>
      <c r="M73" s="7">
        <f t="shared" si="8"/>
        <v>0</v>
      </c>
      <c r="N73" s="7">
        <f t="shared" si="9"/>
        <v>0</v>
      </c>
      <c r="O73" s="7">
        <f t="shared" si="10"/>
        <v>63.02247422111915</v>
      </c>
      <c r="P73" s="7">
        <f t="shared" si="11"/>
        <v>55.20898968844766</v>
      </c>
      <c r="Q73" s="6">
        <f t="shared" si="12"/>
        <v>138.02247422111915</v>
      </c>
      <c r="R73" s="6">
        <f t="shared" si="13"/>
        <v>0</v>
      </c>
      <c r="S73" s="6">
        <f t="shared" si="14"/>
        <v>0</v>
      </c>
      <c r="T73" s="6">
        <f t="shared" si="15"/>
        <v>138.02247422111915</v>
      </c>
      <c r="U73" s="7">
        <f t="shared" si="16"/>
        <v>85.20898968844766</v>
      </c>
      <c r="V73" s="6">
        <f t="shared" si="17"/>
        <v>213.02247422111915</v>
      </c>
      <c r="W73" s="6">
        <f t="shared" si="18"/>
        <v>0</v>
      </c>
      <c r="X73" s="6">
        <f t="shared" si="19"/>
        <v>0</v>
      </c>
      <c r="Y73" s="6">
        <f t="shared" si="20"/>
        <v>213.02247422111915</v>
      </c>
    </row>
    <row r="74" spans="1:25" ht="12.75">
      <c r="A74" s="3">
        <v>64</v>
      </c>
      <c r="B74" s="3">
        <v>0.2950693251849259</v>
      </c>
      <c r="C74" s="3">
        <v>20</v>
      </c>
      <c r="D74" s="3">
        <v>50</v>
      </c>
      <c r="E74" s="6">
        <f t="shared" si="23"/>
        <v>28.852079755547777</v>
      </c>
      <c r="F74" s="7">
        <f t="shared" si="1"/>
        <v>1.147920244452223</v>
      </c>
      <c r="G74" s="6">
        <f t="shared" si="2"/>
        <v>2.8698006111305574</v>
      </c>
      <c r="H74" s="6">
        <f t="shared" si="3"/>
        <v>0</v>
      </c>
      <c r="I74" s="6">
        <f t="shared" si="4"/>
        <v>0</v>
      </c>
      <c r="J74" s="6">
        <f t="shared" si="5"/>
        <v>2.8698006111305574</v>
      </c>
      <c r="K74" s="7">
        <f t="shared" si="6"/>
        <v>31.147920244452223</v>
      </c>
      <c r="L74" s="7">
        <f t="shared" si="7"/>
        <v>77.86980061113056</v>
      </c>
      <c r="M74" s="7">
        <f t="shared" si="8"/>
        <v>0</v>
      </c>
      <c r="N74" s="7">
        <f t="shared" si="9"/>
        <v>0</v>
      </c>
      <c r="O74" s="7">
        <f t="shared" si="10"/>
        <v>77.86980061113056</v>
      </c>
      <c r="P74" s="7">
        <f t="shared" si="11"/>
        <v>61.14792024445222</v>
      </c>
      <c r="Q74" s="6">
        <f t="shared" si="12"/>
        <v>152.86980061113056</v>
      </c>
      <c r="R74" s="6">
        <f t="shared" si="13"/>
        <v>0</v>
      </c>
      <c r="S74" s="6">
        <f t="shared" si="14"/>
        <v>0</v>
      </c>
      <c r="T74" s="6">
        <f t="shared" si="15"/>
        <v>152.86980061113056</v>
      </c>
      <c r="U74" s="7">
        <f t="shared" si="16"/>
        <v>91.14792024445222</v>
      </c>
      <c r="V74" s="6">
        <f t="shared" si="17"/>
        <v>227.86980061113056</v>
      </c>
      <c r="W74" s="6">
        <f t="shared" si="18"/>
        <v>0</v>
      </c>
      <c r="X74" s="6">
        <f t="shared" si="19"/>
        <v>0</v>
      </c>
      <c r="Y74" s="6">
        <f t="shared" si="20"/>
        <v>227.86980061113056</v>
      </c>
    </row>
    <row r="75" spans="1:25" ht="12.75">
      <c r="A75" s="3">
        <v>65</v>
      </c>
      <c r="B75" s="3">
        <v>0.0871696411572771</v>
      </c>
      <c r="C75" s="3">
        <v>20</v>
      </c>
      <c r="D75" s="3">
        <v>50</v>
      </c>
      <c r="E75" s="6">
        <f t="shared" si="23"/>
        <v>22.61508923471831</v>
      </c>
      <c r="F75" s="7">
        <f t="shared" si="1"/>
        <v>7.384910765281688</v>
      </c>
      <c r="G75" s="6">
        <f t="shared" si="2"/>
        <v>18.46227691320422</v>
      </c>
      <c r="H75" s="6">
        <f t="shared" si="3"/>
        <v>0</v>
      </c>
      <c r="I75" s="6">
        <f t="shared" si="4"/>
        <v>0</v>
      </c>
      <c r="J75" s="6">
        <f t="shared" si="5"/>
        <v>18.46227691320422</v>
      </c>
      <c r="K75" s="7">
        <f t="shared" si="6"/>
        <v>37.38491076528169</v>
      </c>
      <c r="L75" s="7">
        <f t="shared" si="7"/>
        <v>93.46227691320422</v>
      </c>
      <c r="M75" s="7">
        <f t="shared" si="8"/>
        <v>0</v>
      </c>
      <c r="N75" s="7">
        <f t="shared" si="9"/>
        <v>0</v>
      </c>
      <c r="O75" s="7">
        <f t="shared" si="10"/>
        <v>93.46227691320422</v>
      </c>
      <c r="P75" s="7">
        <f t="shared" si="11"/>
        <v>67.38491076528169</v>
      </c>
      <c r="Q75" s="6">
        <f t="shared" si="12"/>
        <v>168.46227691320422</v>
      </c>
      <c r="R75" s="6">
        <f t="shared" si="13"/>
        <v>0</v>
      </c>
      <c r="S75" s="6">
        <f t="shared" si="14"/>
        <v>0</v>
      </c>
      <c r="T75" s="6">
        <f t="shared" si="15"/>
        <v>168.46227691320422</v>
      </c>
      <c r="U75" s="7">
        <f t="shared" si="16"/>
        <v>97.38491076528169</v>
      </c>
      <c r="V75" s="6">
        <f t="shared" si="17"/>
        <v>243.46227691320422</v>
      </c>
      <c r="W75" s="6">
        <f t="shared" si="18"/>
        <v>0</v>
      </c>
      <c r="X75" s="6">
        <f t="shared" si="19"/>
        <v>0</v>
      </c>
      <c r="Y75" s="6">
        <f t="shared" si="20"/>
        <v>243.46227691320422</v>
      </c>
    </row>
    <row r="76" spans="1:25" ht="12.75">
      <c r="A76" s="3">
        <v>66</v>
      </c>
      <c r="B76" s="3">
        <v>0.3043728056184007</v>
      </c>
      <c r="C76" s="3">
        <v>20</v>
      </c>
      <c r="D76" s="3">
        <v>50</v>
      </c>
      <c r="E76" s="6">
        <f t="shared" si="23"/>
        <v>29.13118416855202</v>
      </c>
      <c r="F76" s="7">
        <f aca="true" t="shared" si="24" ref="F76:F110">IF(E76&gt;30,0,30-E76)</f>
        <v>0.8688158314479786</v>
      </c>
      <c r="G76" s="6">
        <f aca="true" t="shared" si="25" ref="G76:G110">2.5*F76</f>
        <v>2.1720395786199465</v>
      </c>
      <c r="H76" s="6">
        <f aca="true" t="shared" si="26" ref="H76:H110">IF(E76&gt;30,E76-30,0)</f>
        <v>0</v>
      </c>
      <c r="I76" s="6">
        <f aca="true" t="shared" si="27" ref="I76:I110">H76*50</f>
        <v>0</v>
      </c>
      <c r="J76" s="6">
        <f aca="true" t="shared" si="28" ref="J76:J110">I76+G76</f>
        <v>2.1720395786199465</v>
      </c>
      <c r="K76" s="7">
        <f aca="true" t="shared" si="29" ref="K76:K110">IF(E76&gt;60,0,60-E76)</f>
        <v>30.86881583144798</v>
      </c>
      <c r="L76" s="7">
        <f aca="true" t="shared" si="30" ref="L76:L110">K76*2.5</f>
        <v>77.17203957861994</v>
      </c>
      <c r="M76" s="7">
        <f aca="true" t="shared" si="31" ref="M76:M110">IF(E76&gt;60,E76-60,0)</f>
        <v>0</v>
      </c>
      <c r="N76" s="7">
        <f aca="true" t="shared" si="32" ref="N76:N110">M76*50</f>
        <v>0</v>
      </c>
      <c r="O76" s="7">
        <f aca="true" t="shared" si="33" ref="O76:O110">L76+N76</f>
        <v>77.17203957861994</v>
      </c>
      <c r="P76" s="7">
        <f aca="true" t="shared" si="34" ref="P76:P110">IF(E76&gt;90,0,90-E76)</f>
        <v>60.868815831447975</v>
      </c>
      <c r="Q76" s="6">
        <f aca="true" t="shared" si="35" ref="Q76:Q110">P76*2.5</f>
        <v>152.17203957861994</v>
      </c>
      <c r="R76" s="6">
        <f aca="true" t="shared" si="36" ref="R76:R110">IF(E76&gt;90,E76-90,0)</f>
        <v>0</v>
      </c>
      <c r="S76" s="6">
        <f aca="true" t="shared" si="37" ref="S76:S110">R76*50</f>
        <v>0</v>
      </c>
      <c r="T76" s="6">
        <f aca="true" t="shared" si="38" ref="T76:T110">S76+Q76</f>
        <v>152.17203957861994</v>
      </c>
      <c r="U76" s="7">
        <f aca="true" t="shared" si="39" ref="U76:U110">IF(E76&gt;120,0,120-E76)</f>
        <v>90.86881583144798</v>
      </c>
      <c r="V76" s="6">
        <f aca="true" t="shared" si="40" ref="V76:V110">U76*2.5</f>
        <v>227.17203957861994</v>
      </c>
      <c r="W76" s="6">
        <f aca="true" t="shared" si="41" ref="W76:W110">IF(E76&gt;120,E76-120,0)</f>
        <v>0</v>
      </c>
      <c r="X76" s="6">
        <f aca="true" t="shared" si="42" ref="X76:X110">W76*50</f>
        <v>0</v>
      </c>
      <c r="Y76" s="6">
        <f aca="true" t="shared" si="43" ref="Y76:Y110">X76+V76</f>
        <v>227.17203957861994</v>
      </c>
    </row>
    <row r="77" spans="1:25" ht="12.75">
      <c r="A77" s="3">
        <v>67</v>
      </c>
      <c r="B77" s="3">
        <v>0.4566509783131574</v>
      </c>
      <c r="C77" s="3">
        <v>20</v>
      </c>
      <c r="D77" s="3">
        <v>50</v>
      </c>
      <c r="E77" s="6">
        <f t="shared" si="23"/>
        <v>33.69952934939472</v>
      </c>
      <c r="F77" s="7">
        <f t="shared" si="24"/>
        <v>0</v>
      </c>
      <c r="G77" s="6">
        <f t="shared" si="25"/>
        <v>0</v>
      </c>
      <c r="H77" s="6">
        <f t="shared" si="26"/>
        <v>3.699529349394723</v>
      </c>
      <c r="I77" s="6">
        <f t="shared" si="27"/>
        <v>184.97646746973615</v>
      </c>
      <c r="J77" s="6">
        <f t="shared" si="28"/>
        <v>184.97646746973615</v>
      </c>
      <c r="K77" s="7">
        <f t="shared" si="29"/>
        <v>26.300470650605277</v>
      </c>
      <c r="L77" s="7">
        <f t="shared" si="30"/>
        <v>65.7511766265132</v>
      </c>
      <c r="M77" s="7">
        <f t="shared" si="31"/>
        <v>0</v>
      </c>
      <c r="N77" s="7">
        <f t="shared" si="32"/>
        <v>0</v>
      </c>
      <c r="O77" s="7">
        <f t="shared" si="33"/>
        <v>65.7511766265132</v>
      </c>
      <c r="P77" s="7">
        <f t="shared" si="34"/>
        <v>56.30047065060528</v>
      </c>
      <c r="Q77" s="6">
        <f t="shared" si="35"/>
        <v>140.7511766265132</v>
      </c>
      <c r="R77" s="6">
        <f t="shared" si="36"/>
        <v>0</v>
      </c>
      <c r="S77" s="6">
        <f t="shared" si="37"/>
        <v>0</v>
      </c>
      <c r="T77" s="6">
        <f t="shared" si="38"/>
        <v>140.7511766265132</v>
      </c>
      <c r="U77" s="7">
        <f t="shared" si="39"/>
        <v>86.30047065060528</v>
      </c>
      <c r="V77" s="6">
        <f t="shared" si="40"/>
        <v>215.7511766265132</v>
      </c>
      <c r="W77" s="6">
        <f t="shared" si="41"/>
        <v>0</v>
      </c>
      <c r="X77" s="6">
        <f t="shared" si="42"/>
        <v>0</v>
      </c>
      <c r="Y77" s="6">
        <f t="shared" si="43"/>
        <v>215.7511766265132</v>
      </c>
    </row>
    <row r="78" spans="1:25" ht="12.75">
      <c r="A78" s="3">
        <v>68</v>
      </c>
      <c r="B78" s="3">
        <v>0.9805850135185707</v>
      </c>
      <c r="C78" s="3">
        <v>20</v>
      </c>
      <c r="D78" s="3">
        <v>50</v>
      </c>
      <c r="E78" s="6">
        <f t="shared" si="23"/>
        <v>49.41755040555712</v>
      </c>
      <c r="F78" s="7">
        <f t="shared" si="24"/>
        <v>0</v>
      </c>
      <c r="G78" s="6">
        <f t="shared" si="25"/>
        <v>0</v>
      </c>
      <c r="H78" s="6">
        <f t="shared" si="26"/>
        <v>19.417550405557122</v>
      </c>
      <c r="I78" s="6">
        <f t="shared" si="27"/>
        <v>970.8775202778561</v>
      </c>
      <c r="J78" s="6">
        <f t="shared" si="28"/>
        <v>970.8775202778561</v>
      </c>
      <c r="K78" s="7">
        <f t="shared" si="29"/>
        <v>10.582449594442878</v>
      </c>
      <c r="L78" s="7">
        <f t="shared" si="30"/>
        <v>26.456123986107194</v>
      </c>
      <c r="M78" s="7">
        <f t="shared" si="31"/>
        <v>0</v>
      </c>
      <c r="N78" s="7">
        <f t="shared" si="32"/>
        <v>0</v>
      </c>
      <c r="O78" s="7">
        <f t="shared" si="33"/>
        <v>26.456123986107194</v>
      </c>
      <c r="P78" s="7">
        <f t="shared" si="34"/>
        <v>40.58244959444288</v>
      </c>
      <c r="Q78" s="6">
        <f t="shared" si="35"/>
        <v>101.4561239861072</v>
      </c>
      <c r="R78" s="6">
        <f t="shared" si="36"/>
        <v>0</v>
      </c>
      <c r="S78" s="6">
        <f t="shared" si="37"/>
        <v>0</v>
      </c>
      <c r="T78" s="6">
        <f t="shared" si="38"/>
        <v>101.4561239861072</v>
      </c>
      <c r="U78" s="7">
        <f t="shared" si="39"/>
        <v>70.58244959444288</v>
      </c>
      <c r="V78" s="6">
        <f t="shared" si="40"/>
        <v>176.4561239861072</v>
      </c>
      <c r="W78" s="6">
        <f t="shared" si="41"/>
        <v>0</v>
      </c>
      <c r="X78" s="6">
        <f t="shared" si="42"/>
        <v>0</v>
      </c>
      <c r="Y78" s="6">
        <f t="shared" si="43"/>
        <v>176.4561239861072</v>
      </c>
    </row>
    <row r="79" spans="1:25" ht="12.75">
      <c r="A79" s="3">
        <v>69</v>
      </c>
      <c r="B79" s="3">
        <v>0.5367447658833084</v>
      </c>
      <c r="C79" s="3">
        <v>20</v>
      </c>
      <c r="D79" s="3">
        <v>50</v>
      </c>
      <c r="E79" s="6">
        <f t="shared" si="23"/>
        <v>36.10234297649925</v>
      </c>
      <c r="F79" s="7">
        <f t="shared" si="24"/>
        <v>0</v>
      </c>
      <c r="G79" s="6">
        <f t="shared" si="25"/>
        <v>0</v>
      </c>
      <c r="H79" s="6">
        <f t="shared" si="26"/>
        <v>6.102342976499251</v>
      </c>
      <c r="I79" s="6">
        <f t="shared" si="27"/>
        <v>305.11714882496256</v>
      </c>
      <c r="J79" s="6">
        <f t="shared" si="28"/>
        <v>305.11714882496256</v>
      </c>
      <c r="K79" s="7">
        <f t="shared" si="29"/>
        <v>23.89765702350075</v>
      </c>
      <c r="L79" s="7">
        <f t="shared" si="30"/>
        <v>59.744142558751875</v>
      </c>
      <c r="M79" s="7">
        <f t="shared" si="31"/>
        <v>0</v>
      </c>
      <c r="N79" s="7">
        <f t="shared" si="32"/>
        <v>0</v>
      </c>
      <c r="O79" s="7">
        <f t="shared" si="33"/>
        <v>59.744142558751875</v>
      </c>
      <c r="P79" s="7">
        <f t="shared" si="34"/>
        <v>53.89765702350075</v>
      </c>
      <c r="Q79" s="6">
        <f t="shared" si="35"/>
        <v>134.74414255875186</v>
      </c>
      <c r="R79" s="6">
        <f t="shared" si="36"/>
        <v>0</v>
      </c>
      <c r="S79" s="6">
        <f t="shared" si="37"/>
        <v>0</v>
      </c>
      <c r="T79" s="6">
        <f t="shared" si="38"/>
        <v>134.74414255875186</v>
      </c>
      <c r="U79" s="7">
        <f t="shared" si="39"/>
        <v>83.89765702350076</v>
      </c>
      <c r="V79" s="6">
        <f t="shared" si="40"/>
        <v>209.7441425587519</v>
      </c>
      <c r="W79" s="6">
        <f t="shared" si="41"/>
        <v>0</v>
      </c>
      <c r="X79" s="6">
        <f t="shared" si="42"/>
        <v>0</v>
      </c>
      <c r="Y79" s="6">
        <f t="shared" si="43"/>
        <v>209.7441425587519</v>
      </c>
    </row>
    <row r="80" spans="1:25" ht="12.75">
      <c r="A80" s="3">
        <v>70</v>
      </c>
      <c r="B80" s="3">
        <v>0.5816727399721788</v>
      </c>
      <c r="C80" s="3">
        <v>20</v>
      </c>
      <c r="D80" s="3">
        <v>50</v>
      </c>
      <c r="E80" s="6">
        <f t="shared" si="23"/>
        <v>37.45018219916537</v>
      </c>
      <c r="F80" s="7">
        <f t="shared" si="24"/>
        <v>0</v>
      </c>
      <c r="G80" s="6">
        <f t="shared" si="25"/>
        <v>0</v>
      </c>
      <c r="H80" s="6">
        <f t="shared" si="26"/>
        <v>7.4501821991653685</v>
      </c>
      <c r="I80" s="6">
        <f t="shared" si="27"/>
        <v>372.5091099582684</v>
      </c>
      <c r="J80" s="6">
        <f t="shared" si="28"/>
        <v>372.5091099582684</v>
      </c>
      <c r="K80" s="7">
        <f t="shared" si="29"/>
        <v>22.54981780083463</v>
      </c>
      <c r="L80" s="7">
        <f t="shared" si="30"/>
        <v>56.37454450208658</v>
      </c>
      <c r="M80" s="7">
        <f t="shared" si="31"/>
        <v>0</v>
      </c>
      <c r="N80" s="7">
        <f t="shared" si="32"/>
        <v>0</v>
      </c>
      <c r="O80" s="7">
        <f t="shared" si="33"/>
        <v>56.37454450208658</v>
      </c>
      <c r="P80" s="7">
        <f t="shared" si="34"/>
        <v>52.54981780083463</v>
      </c>
      <c r="Q80" s="6">
        <f t="shared" si="35"/>
        <v>131.37454450208656</v>
      </c>
      <c r="R80" s="6">
        <f t="shared" si="36"/>
        <v>0</v>
      </c>
      <c r="S80" s="6">
        <f t="shared" si="37"/>
        <v>0</v>
      </c>
      <c r="T80" s="6">
        <f t="shared" si="38"/>
        <v>131.37454450208656</v>
      </c>
      <c r="U80" s="7">
        <f t="shared" si="39"/>
        <v>82.54981780083463</v>
      </c>
      <c r="V80" s="6">
        <f t="shared" si="40"/>
        <v>206.37454450208656</v>
      </c>
      <c r="W80" s="6">
        <f t="shared" si="41"/>
        <v>0</v>
      </c>
      <c r="X80" s="6">
        <f t="shared" si="42"/>
        <v>0</v>
      </c>
      <c r="Y80" s="6">
        <f t="shared" si="43"/>
        <v>206.37454450208656</v>
      </c>
    </row>
    <row r="81" spans="1:25" ht="12.75">
      <c r="A81" s="3">
        <v>71</v>
      </c>
      <c r="B81" s="3">
        <v>0.8193062667683053</v>
      </c>
      <c r="C81" s="3">
        <v>20</v>
      </c>
      <c r="D81" s="3">
        <v>50</v>
      </c>
      <c r="E81" s="6">
        <f t="shared" si="23"/>
        <v>44.57918800304916</v>
      </c>
      <c r="F81" s="7">
        <f t="shared" si="24"/>
        <v>0</v>
      </c>
      <c r="G81" s="6">
        <f t="shared" si="25"/>
        <v>0</v>
      </c>
      <c r="H81" s="6">
        <f t="shared" si="26"/>
        <v>14.579188003049161</v>
      </c>
      <c r="I81" s="6">
        <f t="shared" si="27"/>
        <v>728.9594001524581</v>
      </c>
      <c r="J81" s="6">
        <f t="shared" si="28"/>
        <v>728.9594001524581</v>
      </c>
      <c r="K81" s="7">
        <f t="shared" si="29"/>
        <v>15.420811996950839</v>
      </c>
      <c r="L81" s="7">
        <f t="shared" si="30"/>
        <v>38.5520299923771</v>
      </c>
      <c r="M81" s="7">
        <f t="shared" si="31"/>
        <v>0</v>
      </c>
      <c r="N81" s="7">
        <f t="shared" si="32"/>
        <v>0</v>
      </c>
      <c r="O81" s="7">
        <f t="shared" si="33"/>
        <v>38.5520299923771</v>
      </c>
      <c r="P81" s="7">
        <f t="shared" si="34"/>
        <v>45.42081199695084</v>
      </c>
      <c r="Q81" s="6">
        <f t="shared" si="35"/>
        <v>113.5520299923771</v>
      </c>
      <c r="R81" s="6">
        <f t="shared" si="36"/>
        <v>0</v>
      </c>
      <c r="S81" s="6">
        <f t="shared" si="37"/>
        <v>0</v>
      </c>
      <c r="T81" s="6">
        <f t="shared" si="38"/>
        <v>113.5520299923771</v>
      </c>
      <c r="U81" s="7">
        <f t="shared" si="39"/>
        <v>75.42081199695085</v>
      </c>
      <c r="V81" s="6">
        <f t="shared" si="40"/>
        <v>188.55202999237713</v>
      </c>
      <c r="W81" s="6">
        <f t="shared" si="41"/>
        <v>0</v>
      </c>
      <c r="X81" s="6">
        <f t="shared" si="42"/>
        <v>0</v>
      </c>
      <c r="Y81" s="6">
        <f t="shared" si="43"/>
        <v>188.55202999237713</v>
      </c>
    </row>
    <row r="82" spans="1:25" ht="12.75">
      <c r="A82" s="3">
        <v>72</v>
      </c>
      <c r="B82" s="3">
        <v>0.6181729315264839</v>
      </c>
      <c r="C82" s="3">
        <v>20</v>
      </c>
      <c r="D82" s="3">
        <v>50</v>
      </c>
      <c r="E82" s="6">
        <f t="shared" si="23"/>
        <v>38.54518794579452</v>
      </c>
      <c r="F82" s="7">
        <f t="shared" si="24"/>
        <v>0</v>
      </c>
      <c r="G82" s="6">
        <f t="shared" si="25"/>
        <v>0</v>
      </c>
      <c r="H82" s="6">
        <f t="shared" si="26"/>
        <v>8.545187945794517</v>
      </c>
      <c r="I82" s="6">
        <f t="shared" si="27"/>
        <v>427.2593972897258</v>
      </c>
      <c r="J82" s="6">
        <f t="shared" si="28"/>
        <v>427.2593972897258</v>
      </c>
      <c r="K82" s="7">
        <f t="shared" si="29"/>
        <v>21.454812054205483</v>
      </c>
      <c r="L82" s="7">
        <f t="shared" si="30"/>
        <v>53.63703013551371</v>
      </c>
      <c r="M82" s="7">
        <f t="shared" si="31"/>
        <v>0</v>
      </c>
      <c r="N82" s="7">
        <f t="shared" si="32"/>
        <v>0</v>
      </c>
      <c r="O82" s="7">
        <f t="shared" si="33"/>
        <v>53.63703013551371</v>
      </c>
      <c r="P82" s="7">
        <f t="shared" si="34"/>
        <v>51.45481205420548</v>
      </c>
      <c r="Q82" s="6">
        <f t="shared" si="35"/>
        <v>128.6370301355137</v>
      </c>
      <c r="R82" s="6">
        <f t="shared" si="36"/>
        <v>0</v>
      </c>
      <c r="S82" s="6">
        <f t="shared" si="37"/>
        <v>0</v>
      </c>
      <c r="T82" s="6">
        <f t="shared" si="38"/>
        <v>128.6370301355137</v>
      </c>
      <c r="U82" s="7">
        <f t="shared" si="39"/>
        <v>81.45481205420549</v>
      </c>
      <c r="V82" s="6">
        <f t="shared" si="40"/>
        <v>203.63703013551373</v>
      </c>
      <c r="W82" s="6">
        <f t="shared" si="41"/>
        <v>0</v>
      </c>
      <c r="X82" s="6">
        <f t="shared" si="42"/>
        <v>0</v>
      </c>
      <c r="Y82" s="6">
        <f t="shared" si="43"/>
        <v>203.63703013551373</v>
      </c>
    </row>
    <row r="83" spans="1:25" ht="12.75">
      <c r="A83" s="3">
        <v>73</v>
      </c>
      <c r="B83" s="3">
        <v>0.2876875215983139</v>
      </c>
      <c r="C83" s="3">
        <v>20</v>
      </c>
      <c r="D83" s="3">
        <v>50</v>
      </c>
      <c r="E83" s="6">
        <f t="shared" si="23"/>
        <v>28.630625647949415</v>
      </c>
      <c r="F83" s="7">
        <f t="shared" si="24"/>
        <v>1.3693743520505848</v>
      </c>
      <c r="G83" s="6">
        <f t="shared" si="25"/>
        <v>3.423435880126462</v>
      </c>
      <c r="H83" s="6">
        <f t="shared" si="26"/>
        <v>0</v>
      </c>
      <c r="I83" s="6">
        <f t="shared" si="27"/>
        <v>0</v>
      </c>
      <c r="J83" s="6">
        <f t="shared" si="28"/>
        <v>3.423435880126462</v>
      </c>
      <c r="K83" s="7">
        <f t="shared" si="29"/>
        <v>31.369374352050585</v>
      </c>
      <c r="L83" s="7">
        <f t="shared" si="30"/>
        <v>78.42343588012646</v>
      </c>
      <c r="M83" s="7">
        <f t="shared" si="31"/>
        <v>0</v>
      </c>
      <c r="N83" s="7">
        <f t="shared" si="32"/>
        <v>0</v>
      </c>
      <c r="O83" s="7">
        <f t="shared" si="33"/>
        <v>78.42343588012646</v>
      </c>
      <c r="P83" s="7">
        <f t="shared" si="34"/>
        <v>61.369374352050585</v>
      </c>
      <c r="Q83" s="6">
        <f t="shared" si="35"/>
        <v>153.42343588012648</v>
      </c>
      <c r="R83" s="6">
        <f t="shared" si="36"/>
        <v>0</v>
      </c>
      <c r="S83" s="6">
        <f t="shared" si="37"/>
        <v>0</v>
      </c>
      <c r="T83" s="6">
        <f t="shared" si="38"/>
        <v>153.42343588012648</v>
      </c>
      <c r="U83" s="7">
        <f t="shared" si="39"/>
        <v>91.36937435205058</v>
      </c>
      <c r="V83" s="6">
        <f t="shared" si="40"/>
        <v>228.42343588012648</v>
      </c>
      <c r="W83" s="6">
        <f t="shared" si="41"/>
        <v>0</v>
      </c>
      <c r="X83" s="6">
        <f t="shared" si="42"/>
        <v>0</v>
      </c>
      <c r="Y83" s="6">
        <f t="shared" si="43"/>
        <v>228.42343588012648</v>
      </c>
    </row>
    <row r="84" spans="1:25" ht="12.75">
      <c r="A84" s="3">
        <v>74</v>
      </c>
      <c r="B84" s="3">
        <v>0.5904766170408122</v>
      </c>
      <c r="C84" s="3">
        <v>20</v>
      </c>
      <c r="D84" s="3">
        <v>50</v>
      </c>
      <c r="E84" s="6">
        <f t="shared" si="23"/>
        <v>37.71429851122437</v>
      </c>
      <c r="F84" s="7">
        <f t="shared" si="24"/>
        <v>0</v>
      </c>
      <c r="G84" s="6">
        <f t="shared" si="25"/>
        <v>0</v>
      </c>
      <c r="H84" s="6">
        <f t="shared" si="26"/>
        <v>7.714298511224371</v>
      </c>
      <c r="I84" s="6">
        <f t="shared" si="27"/>
        <v>385.71492556121854</v>
      </c>
      <c r="J84" s="6">
        <f t="shared" si="28"/>
        <v>385.71492556121854</v>
      </c>
      <c r="K84" s="7">
        <f t="shared" si="29"/>
        <v>22.28570148877563</v>
      </c>
      <c r="L84" s="7">
        <f t="shared" si="30"/>
        <v>55.71425372193907</v>
      </c>
      <c r="M84" s="7">
        <f t="shared" si="31"/>
        <v>0</v>
      </c>
      <c r="N84" s="7">
        <f t="shared" si="32"/>
        <v>0</v>
      </c>
      <c r="O84" s="7">
        <f t="shared" si="33"/>
        <v>55.71425372193907</v>
      </c>
      <c r="P84" s="7">
        <f t="shared" si="34"/>
        <v>52.28570148877563</v>
      </c>
      <c r="Q84" s="6">
        <f t="shared" si="35"/>
        <v>130.7142537219391</v>
      </c>
      <c r="R84" s="6">
        <f t="shared" si="36"/>
        <v>0</v>
      </c>
      <c r="S84" s="6">
        <f t="shared" si="37"/>
        <v>0</v>
      </c>
      <c r="T84" s="6">
        <f t="shared" si="38"/>
        <v>130.7142537219391</v>
      </c>
      <c r="U84" s="7">
        <f t="shared" si="39"/>
        <v>82.28570148877563</v>
      </c>
      <c r="V84" s="6">
        <f t="shared" si="40"/>
        <v>205.7142537219391</v>
      </c>
      <c r="W84" s="6">
        <f t="shared" si="41"/>
        <v>0</v>
      </c>
      <c r="X84" s="6">
        <f t="shared" si="42"/>
        <v>0</v>
      </c>
      <c r="Y84" s="6">
        <f t="shared" si="43"/>
        <v>205.7142537219391</v>
      </c>
    </row>
    <row r="85" spans="1:25" ht="12.75">
      <c r="A85" s="3">
        <v>75</v>
      </c>
      <c r="B85" s="3">
        <v>0.28218295781685043</v>
      </c>
      <c r="C85" s="3">
        <v>20</v>
      </c>
      <c r="D85" s="3">
        <v>50</v>
      </c>
      <c r="E85" s="6">
        <f t="shared" si="23"/>
        <v>28.465488734505513</v>
      </c>
      <c r="F85" s="7">
        <f t="shared" si="24"/>
        <v>1.534511265494487</v>
      </c>
      <c r="G85" s="6">
        <f t="shared" si="25"/>
        <v>3.8362781637362176</v>
      </c>
      <c r="H85" s="6">
        <f t="shared" si="26"/>
        <v>0</v>
      </c>
      <c r="I85" s="6">
        <f t="shared" si="27"/>
        <v>0</v>
      </c>
      <c r="J85" s="6">
        <f t="shared" si="28"/>
        <v>3.8362781637362176</v>
      </c>
      <c r="K85" s="7">
        <f t="shared" si="29"/>
        <v>31.534511265494487</v>
      </c>
      <c r="L85" s="7">
        <f t="shared" si="30"/>
        <v>78.83627816373621</v>
      </c>
      <c r="M85" s="7">
        <f t="shared" si="31"/>
        <v>0</v>
      </c>
      <c r="N85" s="7">
        <f t="shared" si="32"/>
        <v>0</v>
      </c>
      <c r="O85" s="7">
        <f t="shared" si="33"/>
        <v>78.83627816373621</v>
      </c>
      <c r="P85" s="7">
        <f t="shared" si="34"/>
        <v>61.53451126549449</v>
      </c>
      <c r="Q85" s="6">
        <f t="shared" si="35"/>
        <v>153.8362781637362</v>
      </c>
      <c r="R85" s="6">
        <f t="shared" si="36"/>
        <v>0</v>
      </c>
      <c r="S85" s="6">
        <f t="shared" si="37"/>
        <v>0</v>
      </c>
      <c r="T85" s="6">
        <f t="shared" si="38"/>
        <v>153.8362781637362</v>
      </c>
      <c r="U85" s="7">
        <f t="shared" si="39"/>
        <v>91.53451126549449</v>
      </c>
      <c r="V85" s="6">
        <f t="shared" si="40"/>
        <v>228.8362781637362</v>
      </c>
      <c r="W85" s="6">
        <f t="shared" si="41"/>
        <v>0</v>
      </c>
      <c r="X85" s="6">
        <f t="shared" si="42"/>
        <v>0</v>
      </c>
      <c r="Y85" s="6">
        <f t="shared" si="43"/>
        <v>228.8362781637362</v>
      </c>
    </row>
    <row r="86" spans="1:25" ht="12.75">
      <c r="A86" s="3">
        <v>76</v>
      </c>
      <c r="B86" s="3">
        <v>0.5301557192880992</v>
      </c>
      <c r="C86" s="3">
        <v>20</v>
      </c>
      <c r="D86" s="3">
        <v>50</v>
      </c>
      <c r="E86" s="6">
        <f>D86-B86</f>
        <v>49.469844280711904</v>
      </c>
      <c r="F86" s="7">
        <f t="shared" si="24"/>
        <v>0</v>
      </c>
      <c r="G86" s="6">
        <f t="shared" si="25"/>
        <v>0</v>
      </c>
      <c r="H86" s="6">
        <f t="shared" si="26"/>
        <v>19.469844280711904</v>
      </c>
      <c r="I86" s="6">
        <f t="shared" si="27"/>
        <v>973.4922140355952</v>
      </c>
      <c r="J86" s="6">
        <f t="shared" si="28"/>
        <v>973.4922140355952</v>
      </c>
      <c r="K86" s="7">
        <f t="shared" si="29"/>
        <v>10.530155719288096</v>
      </c>
      <c r="L86" s="7">
        <f t="shared" si="30"/>
        <v>26.32538929822024</v>
      </c>
      <c r="M86" s="7">
        <f t="shared" si="31"/>
        <v>0</v>
      </c>
      <c r="N86" s="7">
        <f t="shared" si="32"/>
        <v>0</v>
      </c>
      <c r="O86" s="7">
        <f t="shared" si="33"/>
        <v>26.32538929822024</v>
      </c>
      <c r="P86" s="7">
        <f t="shared" si="34"/>
        <v>40.530155719288096</v>
      </c>
      <c r="Q86" s="6">
        <f t="shared" si="35"/>
        <v>101.32538929822024</v>
      </c>
      <c r="R86" s="6">
        <f t="shared" si="36"/>
        <v>0</v>
      </c>
      <c r="S86" s="6">
        <f t="shared" si="37"/>
        <v>0</v>
      </c>
      <c r="T86" s="6">
        <f t="shared" si="38"/>
        <v>101.32538929822024</v>
      </c>
      <c r="U86" s="7">
        <f t="shared" si="39"/>
        <v>70.5301557192881</v>
      </c>
      <c r="V86" s="6">
        <f t="shared" si="40"/>
        <v>176.32538929822027</v>
      </c>
      <c r="W86" s="6">
        <f t="shared" si="41"/>
        <v>0</v>
      </c>
      <c r="X86" s="6">
        <f t="shared" si="42"/>
        <v>0</v>
      </c>
      <c r="Y86" s="6">
        <f t="shared" si="43"/>
        <v>176.32538929822027</v>
      </c>
    </row>
    <row r="87" spans="1:25" ht="12.75">
      <c r="A87" s="3">
        <v>77</v>
      </c>
      <c r="B87" s="3">
        <v>0.8706461284226004</v>
      </c>
      <c r="C87" s="3">
        <v>20</v>
      </c>
      <c r="D87" s="3">
        <v>50</v>
      </c>
      <c r="E87" s="6">
        <f aca="true" t="shared" si="44" ref="E87:E104">C87+(D87-C87)*B87</f>
        <v>46.11938385267801</v>
      </c>
      <c r="F87" s="7">
        <f t="shared" si="24"/>
        <v>0</v>
      </c>
      <c r="G87" s="6">
        <f t="shared" si="25"/>
        <v>0</v>
      </c>
      <c r="H87" s="6">
        <f t="shared" si="26"/>
        <v>16.119383852678013</v>
      </c>
      <c r="I87" s="6">
        <f t="shared" si="27"/>
        <v>805.9691926339007</v>
      </c>
      <c r="J87" s="6">
        <f t="shared" si="28"/>
        <v>805.9691926339007</v>
      </c>
      <c r="K87" s="7">
        <f t="shared" si="29"/>
        <v>13.880616147321987</v>
      </c>
      <c r="L87" s="7">
        <f t="shared" si="30"/>
        <v>34.70154036830497</v>
      </c>
      <c r="M87" s="7">
        <f t="shared" si="31"/>
        <v>0</v>
      </c>
      <c r="N87" s="7">
        <f t="shared" si="32"/>
        <v>0</v>
      </c>
      <c r="O87" s="7">
        <f t="shared" si="33"/>
        <v>34.70154036830497</v>
      </c>
      <c r="P87" s="7">
        <f t="shared" si="34"/>
        <v>43.88061614732199</v>
      </c>
      <c r="Q87" s="6">
        <f t="shared" si="35"/>
        <v>109.70154036830496</v>
      </c>
      <c r="R87" s="6">
        <f t="shared" si="36"/>
        <v>0</v>
      </c>
      <c r="S87" s="6">
        <f t="shared" si="37"/>
        <v>0</v>
      </c>
      <c r="T87" s="6">
        <f t="shared" si="38"/>
        <v>109.70154036830496</v>
      </c>
      <c r="U87" s="7">
        <f t="shared" si="39"/>
        <v>73.88061614732199</v>
      </c>
      <c r="V87" s="6">
        <f t="shared" si="40"/>
        <v>184.70154036830496</v>
      </c>
      <c r="W87" s="6">
        <f t="shared" si="41"/>
        <v>0</v>
      </c>
      <c r="X87" s="6">
        <f t="shared" si="42"/>
        <v>0</v>
      </c>
      <c r="Y87" s="6">
        <f t="shared" si="43"/>
        <v>184.70154036830496</v>
      </c>
    </row>
    <row r="88" spans="1:25" ht="12.75">
      <c r="A88" s="3">
        <v>78</v>
      </c>
      <c r="B88" s="3">
        <v>0.8269542383581623</v>
      </c>
      <c r="C88" s="3">
        <v>20</v>
      </c>
      <c r="D88" s="3">
        <v>50</v>
      </c>
      <c r="E88" s="6">
        <f t="shared" si="44"/>
        <v>44.80862715074487</v>
      </c>
      <c r="F88" s="7">
        <f t="shared" si="24"/>
        <v>0</v>
      </c>
      <c r="G88" s="6">
        <f t="shared" si="25"/>
        <v>0</v>
      </c>
      <c r="H88" s="6">
        <f t="shared" si="26"/>
        <v>14.808627150744869</v>
      </c>
      <c r="I88" s="6">
        <f t="shared" si="27"/>
        <v>740.4313575372435</v>
      </c>
      <c r="J88" s="6">
        <f t="shared" si="28"/>
        <v>740.4313575372435</v>
      </c>
      <c r="K88" s="7">
        <f t="shared" si="29"/>
        <v>15.191372849255131</v>
      </c>
      <c r="L88" s="7">
        <f t="shared" si="30"/>
        <v>37.97843212313783</v>
      </c>
      <c r="M88" s="7">
        <f t="shared" si="31"/>
        <v>0</v>
      </c>
      <c r="N88" s="7">
        <f t="shared" si="32"/>
        <v>0</v>
      </c>
      <c r="O88" s="7">
        <f t="shared" si="33"/>
        <v>37.97843212313783</v>
      </c>
      <c r="P88" s="7">
        <f t="shared" si="34"/>
        <v>45.19137284925513</v>
      </c>
      <c r="Q88" s="6">
        <f t="shared" si="35"/>
        <v>112.97843212313782</v>
      </c>
      <c r="R88" s="6">
        <f t="shared" si="36"/>
        <v>0</v>
      </c>
      <c r="S88" s="6">
        <f t="shared" si="37"/>
        <v>0</v>
      </c>
      <c r="T88" s="6">
        <f t="shared" si="38"/>
        <v>112.97843212313782</v>
      </c>
      <c r="U88" s="7">
        <f t="shared" si="39"/>
        <v>75.19137284925513</v>
      </c>
      <c r="V88" s="6">
        <f t="shared" si="40"/>
        <v>187.97843212313782</v>
      </c>
      <c r="W88" s="6">
        <f t="shared" si="41"/>
        <v>0</v>
      </c>
      <c r="X88" s="6">
        <f t="shared" si="42"/>
        <v>0</v>
      </c>
      <c r="Y88" s="6">
        <f t="shared" si="43"/>
        <v>187.97843212313782</v>
      </c>
    </row>
    <row r="89" spans="1:25" ht="12.75">
      <c r="A89" s="3">
        <v>79</v>
      </c>
      <c r="B89" s="3">
        <v>0.7289019155118082</v>
      </c>
      <c r="C89" s="3">
        <v>20</v>
      </c>
      <c r="D89" s="3">
        <v>50</v>
      </c>
      <c r="E89" s="6">
        <f t="shared" si="44"/>
        <v>41.86705746535424</v>
      </c>
      <c r="F89" s="7">
        <f t="shared" si="24"/>
        <v>0</v>
      </c>
      <c r="G89" s="6">
        <f t="shared" si="25"/>
        <v>0</v>
      </c>
      <c r="H89" s="6">
        <f t="shared" si="26"/>
        <v>11.867057465354243</v>
      </c>
      <c r="I89" s="6">
        <f t="shared" si="27"/>
        <v>593.3528732677122</v>
      </c>
      <c r="J89" s="6">
        <f t="shared" si="28"/>
        <v>593.3528732677122</v>
      </c>
      <c r="K89" s="7">
        <f t="shared" si="29"/>
        <v>18.132942534645757</v>
      </c>
      <c r="L89" s="7">
        <f t="shared" si="30"/>
        <v>45.332356336614396</v>
      </c>
      <c r="M89" s="7">
        <f t="shared" si="31"/>
        <v>0</v>
      </c>
      <c r="N89" s="7">
        <f t="shared" si="32"/>
        <v>0</v>
      </c>
      <c r="O89" s="7">
        <f t="shared" si="33"/>
        <v>45.332356336614396</v>
      </c>
      <c r="P89" s="7">
        <f t="shared" si="34"/>
        <v>48.13294253464576</v>
      </c>
      <c r="Q89" s="6">
        <f t="shared" si="35"/>
        <v>120.3323563366144</v>
      </c>
      <c r="R89" s="6">
        <f t="shared" si="36"/>
        <v>0</v>
      </c>
      <c r="S89" s="6">
        <f t="shared" si="37"/>
        <v>0</v>
      </c>
      <c r="T89" s="6">
        <f t="shared" si="38"/>
        <v>120.3323563366144</v>
      </c>
      <c r="U89" s="7">
        <f t="shared" si="39"/>
        <v>78.13294253464576</v>
      </c>
      <c r="V89" s="6">
        <f t="shared" si="40"/>
        <v>195.3323563366144</v>
      </c>
      <c r="W89" s="6">
        <f t="shared" si="41"/>
        <v>0</v>
      </c>
      <c r="X89" s="6">
        <f t="shared" si="42"/>
        <v>0</v>
      </c>
      <c r="Y89" s="6">
        <f t="shared" si="43"/>
        <v>195.3323563366144</v>
      </c>
    </row>
    <row r="90" spans="1:25" ht="12.75">
      <c r="A90" s="3">
        <v>80</v>
      </c>
      <c r="B90" s="3">
        <v>0.7570392414679663</v>
      </c>
      <c r="C90" s="3">
        <v>20</v>
      </c>
      <c r="D90" s="3">
        <v>50</v>
      </c>
      <c r="E90" s="6">
        <f t="shared" si="44"/>
        <v>42.71117724403899</v>
      </c>
      <c r="F90" s="7">
        <f t="shared" si="24"/>
        <v>0</v>
      </c>
      <c r="G90" s="6">
        <f t="shared" si="25"/>
        <v>0</v>
      </c>
      <c r="H90" s="6">
        <f t="shared" si="26"/>
        <v>12.711177244038993</v>
      </c>
      <c r="I90" s="6">
        <f t="shared" si="27"/>
        <v>635.5588622019496</v>
      </c>
      <c r="J90" s="6">
        <f t="shared" si="28"/>
        <v>635.5588622019496</v>
      </c>
      <c r="K90" s="7">
        <f t="shared" si="29"/>
        <v>17.288822755961007</v>
      </c>
      <c r="L90" s="7">
        <f t="shared" si="30"/>
        <v>43.22205688990252</v>
      </c>
      <c r="M90" s="7">
        <f t="shared" si="31"/>
        <v>0</v>
      </c>
      <c r="N90" s="7">
        <f t="shared" si="32"/>
        <v>0</v>
      </c>
      <c r="O90" s="7">
        <f t="shared" si="33"/>
        <v>43.22205688990252</v>
      </c>
      <c r="P90" s="7">
        <f t="shared" si="34"/>
        <v>47.28882275596101</v>
      </c>
      <c r="Q90" s="6">
        <f t="shared" si="35"/>
        <v>118.22205688990252</v>
      </c>
      <c r="R90" s="6">
        <f t="shared" si="36"/>
        <v>0</v>
      </c>
      <c r="S90" s="6">
        <f t="shared" si="37"/>
        <v>0</v>
      </c>
      <c r="T90" s="6">
        <f t="shared" si="38"/>
        <v>118.22205688990252</v>
      </c>
      <c r="U90" s="7">
        <f t="shared" si="39"/>
        <v>77.28882275596101</v>
      </c>
      <c r="V90" s="6">
        <f t="shared" si="40"/>
        <v>193.22205688990252</v>
      </c>
      <c r="W90" s="6">
        <f t="shared" si="41"/>
        <v>0</v>
      </c>
      <c r="X90" s="6">
        <f t="shared" si="42"/>
        <v>0</v>
      </c>
      <c r="Y90" s="6">
        <f t="shared" si="43"/>
        <v>193.22205688990252</v>
      </c>
    </row>
    <row r="91" spans="1:25" ht="12.75">
      <c r="A91" s="3">
        <v>81</v>
      </c>
      <c r="B91" s="3">
        <v>0.09371745689709332</v>
      </c>
      <c r="C91" s="3">
        <v>20</v>
      </c>
      <c r="D91" s="3">
        <v>50</v>
      </c>
      <c r="E91" s="6">
        <f t="shared" si="44"/>
        <v>22.8115237069128</v>
      </c>
      <c r="F91" s="7">
        <f t="shared" si="24"/>
        <v>7.188476293087199</v>
      </c>
      <c r="G91" s="6">
        <f t="shared" si="25"/>
        <v>17.971190732717996</v>
      </c>
      <c r="H91" s="6">
        <f t="shared" si="26"/>
        <v>0</v>
      </c>
      <c r="I91" s="6">
        <f t="shared" si="27"/>
        <v>0</v>
      </c>
      <c r="J91" s="6">
        <f t="shared" si="28"/>
        <v>17.971190732717996</v>
      </c>
      <c r="K91" s="7">
        <f t="shared" si="29"/>
        <v>37.1884762930872</v>
      </c>
      <c r="L91" s="7">
        <f t="shared" si="30"/>
        <v>92.971190732718</v>
      </c>
      <c r="M91" s="7">
        <f t="shared" si="31"/>
        <v>0</v>
      </c>
      <c r="N91" s="7">
        <f t="shared" si="32"/>
        <v>0</v>
      </c>
      <c r="O91" s="7">
        <f t="shared" si="33"/>
        <v>92.971190732718</v>
      </c>
      <c r="P91" s="7">
        <f t="shared" si="34"/>
        <v>67.1884762930872</v>
      </c>
      <c r="Q91" s="6">
        <f t="shared" si="35"/>
        <v>167.97119073271801</v>
      </c>
      <c r="R91" s="6">
        <f t="shared" si="36"/>
        <v>0</v>
      </c>
      <c r="S91" s="6">
        <f t="shared" si="37"/>
        <v>0</v>
      </c>
      <c r="T91" s="6">
        <f t="shared" si="38"/>
        <v>167.97119073271801</v>
      </c>
      <c r="U91" s="7">
        <f t="shared" si="39"/>
        <v>97.1884762930872</v>
      </c>
      <c r="V91" s="6">
        <f t="shared" si="40"/>
        <v>242.97119073271801</v>
      </c>
      <c r="W91" s="6">
        <f t="shared" si="41"/>
        <v>0</v>
      </c>
      <c r="X91" s="6">
        <f t="shared" si="42"/>
        <v>0</v>
      </c>
      <c r="Y91" s="6">
        <f t="shared" si="43"/>
        <v>242.97119073271801</v>
      </c>
    </row>
    <row r="92" spans="1:25" ht="12.75">
      <c r="A92" s="3">
        <v>82</v>
      </c>
      <c r="B92" s="3">
        <v>0.610471186353504</v>
      </c>
      <c r="C92" s="3">
        <v>20</v>
      </c>
      <c r="D92" s="3">
        <v>50</v>
      </c>
      <c r="E92" s="6">
        <f t="shared" si="44"/>
        <v>38.31413559060512</v>
      </c>
      <c r="F92" s="7">
        <f t="shared" si="24"/>
        <v>0</v>
      </c>
      <c r="G92" s="6">
        <f t="shared" si="25"/>
        <v>0</v>
      </c>
      <c r="H92" s="6">
        <f t="shared" si="26"/>
        <v>8.314135590605119</v>
      </c>
      <c r="I92" s="6">
        <f t="shared" si="27"/>
        <v>415.706779530256</v>
      </c>
      <c r="J92" s="6">
        <f t="shared" si="28"/>
        <v>415.706779530256</v>
      </c>
      <c r="K92" s="7">
        <f t="shared" si="29"/>
        <v>21.68586440939488</v>
      </c>
      <c r="L92" s="7">
        <f t="shared" si="30"/>
        <v>54.2146610234872</v>
      </c>
      <c r="M92" s="7">
        <f t="shared" si="31"/>
        <v>0</v>
      </c>
      <c r="N92" s="7">
        <f t="shared" si="32"/>
        <v>0</v>
      </c>
      <c r="O92" s="7">
        <f t="shared" si="33"/>
        <v>54.2146610234872</v>
      </c>
      <c r="P92" s="7">
        <f t="shared" si="34"/>
        <v>51.68586440939488</v>
      </c>
      <c r="Q92" s="6">
        <f t="shared" si="35"/>
        <v>129.2146610234872</v>
      </c>
      <c r="R92" s="6">
        <f t="shared" si="36"/>
        <v>0</v>
      </c>
      <c r="S92" s="6">
        <f t="shared" si="37"/>
        <v>0</v>
      </c>
      <c r="T92" s="6">
        <f t="shared" si="38"/>
        <v>129.2146610234872</v>
      </c>
      <c r="U92" s="7">
        <f t="shared" si="39"/>
        <v>81.68586440939488</v>
      </c>
      <c r="V92" s="6">
        <f t="shared" si="40"/>
        <v>204.2146610234872</v>
      </c>
      <c r="W92" s="6">
        <f t="shared" si="41"/>
        <v>0</v>
      </c>
      <c r="X92" s="6">
        <f t="shared" si="42"/>
        <v>0</v>
      </c>
      <c r="Y92" s="6">
        <f t="shared" si="43"/>
        <v>204.2146610234872</v>
      </c>
    </row>
    <row r="93" spans="1:25" ht="12.75">
      <c r="A93" s="3">
        <v>83</v>
      </c>
      <c r="B93" s="3">
        <v>0.6488481777622663</v>
      </c>
      <c r="C93" s="3">
        <v>20</v>
      </c>
      <c r="D93" s="3">
        <v>50</v>
      </c>
      <c r="E93" s="6">
        <f t="shared" si="44"/>
        <v>39.465445332867986</v>
      </c>
      <c r="F93" s="7">
        <f t="shared" si="24"/>
        <v>0</v>
      </c>
      <c r="G93" s="6">
        <f t="shared" si="25"/>
        <v>0</v>
      </c>
      <c r="H93" s="6">
        <f t="shared" si="26"/>
        <v>9.465445332867986</v>
      </c>
      <c r="I93" s="6">
        <f t="shared" si="27"/>
        <v>473.27226664339935</v>
      </c>
      <c r="J93" s="6">
        <f t="shared" si="28"/>
        <v>473.27226664339935</v>
      </c>
      <c r="K93" s="7">
        <f t="shared" si="29"/>
        <v>20.534554667132014</v>
      </c>
      <c r="L93" s="7">
        <f t="shared" si="30"/>
        <v>51.336386667830034</v>
      </c>
      <c r="M93" s="7">
        <f t="shared" si="31"/>
        <v>0</v>
      </c>
      <c r="N93" s="7">
        <f t="shared" si="32"/>
        <v>0</v>
      </c>
      <c r="O93" s="7">
        <f t="shared" si="33"/>
        <v>51.336386667830034</v>
      </c>
      <c r="P93" s="7">
        <f t="shared" si="34"/>
        <v>50.534554667132014</v>
      </c>
      <c r="Q93" s="6">
        <f t="shared" si="35"/>
        <v>126.33638666783003</v>
      </c>
      <c r="R93" s="6">
        <f t="shared" si="36"/>
        <v>0</v>
      </c>
      <c r="S93" s="6">
        <f t="shared" si="37"/>
        <v>0</v>
      </c>
      <c r="T93" s="6">
        <f t="shared" si="38"/>
        <v>126.33638666783003</v>
      </c>
      <c r="U93" s="7">
        <f t="shared" si="39"/>
        <v>80.53455466713201</v>
      </c>
      <c r="V93" s="6">
        <f t="shared" si="40"/>
        <v>201.33638666783003</v>
      </c>
      <c r="W93" s="6">
        <f t="shared" si="41"/>
        <v>0</v>
      </c>
      <c r="X93" s="6">
        <f t="shared" si="42"/>
        <v>0</v>
      </c>
      <c r="Y93" s="6">
        <f t="shared" si="43"/>
        <v>201.33638666783003</v>
      </c>
    </row>
    <row r="94" spans="1:25" ht="12.75">
      <c r="A94" s="3">
        <v>84</v>
      </c>
      <c r="B94" s="3">
        <v>0.5492808032176422</v>
      </c>
      <c r="C94" s="3">
        <v>20</v>
      </c>
      <c r="D94" s="3">
        <v>50</v>
      </c>
      <c r="E94" s="6">
        <f t="shared" si="44"/>
        <v>36.47842409652927</v>
      </c>
      <c r="F94" s="7">
        <f t="shared" si="24"/>
        <v>0</v>
      </c>
      <c r="G94" s="6">
        <f t="shared" si="25"/>
        <v>0</v>
      </c>
      <c r="H94" s="6">
        <f t="shared" si="26"/>
        <v>6.478424096529267</v>
      </c>
      <c r="I94" s="6">
        <f t="shared" si="27"/>
        <v>323.92120482646334</v>
      </c>
      <c r="J94" s="6">
        <f t="shared" si="28"/>
        <v>323.92120482646334</v>
      </c>
      <c r="K94" s="7">
        <f t="shared" si="29"/>
        <v>23.521575903470733</v>
      </c>
      <c r="L94" s="7">
        <f t="shared" si="30"/>
        <v>58.80393975867683</v>
      </c>
      <c r="M94" s="7">
        <f t="shared" si="31"/>
        <v>0</v>
      </c>
      <c r="N94" s="7">
        <f t="shared" si="32"/>
        <v>0</v>
      </c>
      <c r="O94" s="7">
        <f t="shared" si="33"/>
        <v>58.80393975867683</v>
      </c>
      <c r="P94" s="7">
        <f t="shared" si="34"/>
        <v>53.52157590347073</v>
      </c>
      <c r="Q94" s="6">
        <f t="shared" si="35"/>
        <v>133.80393975867685</v>
      </c>
      <c r="R94" s="6">
        <f t="shared" si="36"/>
        <v>0</v>
      </c>
      <c r="S94" s="6">
        <f t="shared" si="37"/>
        <v>0</v>
      </c>
      <c r="T94" s="6">
        <f t="shared" si="38"/>
        <v>133.80393975867685</v>
      </c>
      <c r="U94" s="7">
        <f t="shared" si="39"/>
        <v>83.52157590347073</v>
      </c>
      <c r="V94" s="6">
        <f t="shared" si="40"/>
        <v>208.80393975867685</v>
      </c>
      <c r="W94" s="6">
        <f t="shared" si="41"/>
        <v>0</v>
      </c>
      <c r="X94" s="6">
        <f t="shared" si="42"/>
        <v>0</v>
      </c>
      <c r="Y94" s="6">
        <f t="shared" si="43"/>
        <v>208.80393975867685</v>
      </c>
    </row>
    <row r="95" spans="1:25" ht="12.75">
      <c r="A95" s="3">
        <v>85</v>
      </c>
      <c r="B95" s="3">
        <v>0.6980954004637141</v>
      </c>
      <c r="C95" s="3">
        <v>20</v>
      </c>
      <c r="D95" s="3">
        <v>50</v>
      </c>
      <c r="E95" s="6">
        <f t="shared" si="44"/>
        <v>40.94286201391142</v>
      </c>
      <c r="F95" s="7">
        <f t="shared" si="24"/>
        <v>0</v>
      </c>
      <c r="G95" s="6">
        <f t="shared" si="25"/>
        <v>0</v>
      </c>
      <c r="H95" s="6">
        <f t="shared" si="26"/>
        <v>10.942862013911423</v>
      </c>
      <c r="I95" s="6">
        <f t="shared" si="27"/>
        <v>547.1431006955711</v>
      </c>
      <c r="J95" s="6">
        <f t="shared" si="28"/>
        <v>547.1431006955711</v>
      </c>
      <c r="K95" s="7">
        <f t="shared" si="29"/>
        <v>19.057137986088577</v>
      </c>
      <c r="L95" s="7">
        <f t="shared" si="30"/>
        <v>47.64284496522144</v>
      </c>
      <c r="M95" s="7">
        <f t="shared" si="31"/>
        <v>0</v>
      </c>
      <c r="N95" s="7">
        <f t="shared" si="32"/>
        <v>0</v>
      </c>
      <c r="O95" s="7">
        <f t="shared" si="33"/>
        <v>47.64284496522144</v>
      </c>
      <c r="P95" s="7">
        <f t="shared" si="34"/>
        <v>49.05713798608858</v>
      </c>
      <c r="Q95" s="6">
        <f t="shared" si="35"/>
        <v>122.64284496522144</v>
      </c>
      <c r="R95" s="6">
        <f t="shared" si="36"/>
        <v>0</v>
      </c>
      <c r="S95" s="6">
        <f t="shared" si="37"/>
        <v>0</v>
      </c>
      <c r="T95" s="6">
        <f t="shared" si="38"/>
        <v>122.64284496522144</v>
      </c>
      <c r="U95" s="7">
        <f t="shared" si="39"/>
        <v>79.05713798608858</v>
      </c>
      <c r="V95" s="6">
        <f t="shared" si="40"/>
        <v>197.64284496522146</v>
      </c>
      <c r="W95" s="6">
        <f t="shared" si="41"/>
        <v>0</v>
      </c>
      <c r="X95" s="6">
        <f t="shared" si="42"/>
        <v>0</v>
      </c>
      <c r="Y95" s="6">
        <f t="shared" si="43"/>
        <v>197.64284496522146</v>
      </c>
    </row>
    <row r="96" spans="1:25" ht="12.75">
      <c r="A96" s="3">
        <v>86</v>
      </c>
      <c r="B96" s="3">
        <v>0.20625495413617312</v>
      </c>
      <c r="C96" s="3">
        <v>20</v>
      </c>
      <c r="D96" s="3">
        <v>50</v>
      </c>
      <c r="E96" s="6">
        <f t="shared" si="44"/>
        <v>26.187648624085192</v>
      </c>
      <c r="F96" s="7">
        <f t="shared" si="24"/>
        <v>3.812351375914808</v>
      </c>
      <c r="G96" s="6">
        <f t="shared" si="25"/>
        <v>9.53087843978702</v>
      </c>
      <c r="H96" s="6">
        <f t="shared" si="26"/>
        <v>0</v>
      </c>
      <c r="I96" s="6">
        <f t="shared" si="27"/>
        <v>0</v>
      </c>
      <c r="J96" s="6">
        <f t="shared" si="28"/>
        <v>9.53087843978702</v>
      </c>
      <c r="K96" s="7">
        <f t="shared" si="29"/>
        <v>33.81235137591481</v>
      </c>
      <c r="L96" s="7">
        <f t="shared" si="30"/>
        <v>84.53087843978702</v>
      </c>
      <c r="M96" s="7">
        <f t="shared" si="31"/>
        <v>0</v>
      </c>
      <c r="N96" s="7">
        <f t="shared" si="32"/>
        <v>0</v>
      </c>
      <c r="O96" s="7">
        <f t="shared" si="33"/>
        <v>84.53087843978702</v>
      </c>
      <c r="P96" s="7">
        <f t="shared" si="34"/>
        <v>63.81235137591481</v>
      </c>
      <c r="Q96" s="6">
        <f t="shared" si="35"/>
        <v>159.53087843978702</v>
      </c>
      <c r="R96" s="6">
        <f t="shared" si="36"/>
        <v>0</v>
      </c>
      <c r="S96" s="6">
        <f t="shared" si="37"/>
        <v>0</v>
      </c>
      <c r="T96" s="6">
        <f t="shared" si="38"/>
        <v>159.53087843978702</v>
      </c>
      <c r="U96" s="7">
        <f t="shared" si="39"/>
        <v>93.8123513759148</v>
      </c>
      <c r="V96" s="6">
        <f t="shared" si="40"/>
        <v>234.530878439787</v>
      </c>
      <c r="W96" s="6">
        <f t="shared" si="41"/>
        <v>0</v>
      </c>
      <c r="X96" s="6">
        <f t="shared" si="42"/>
        <v>0</v>
      </c>
      <c r="Y96" s="6">
        <f t="shared" si="43"/>
        <v>234.530878439787</v>
      </c>
    </row>
    <row r="97" spans="1:25" ht="12.75">
      <c r="A97" s="3">
        <v>87</v>
      </c>
      <c r="B97" s="3">
        <v>0.8412315713561986</v>
      </c>
      <c r="C97" s="3">
        <v>20</v>
      </c>
      <c r="D97" s="3">
        <v>50</v>
      </c>
      <c r="E97" s="6">
        <f t="shared" si="44"/>
        <v>45.236947140685956</v>
      </c>
      <c r="F97" s="7">
        <f t="shared" si="24"/>
        <v>0</v>
      </c>
      <c r="G97" s="6">
        <f t="shared" si="25"/>
        <v>0</v>
      </c>
      <c r="H97" s="6">
        <f t="shared" si="26"/>
        <v>15.236947140685956</v>
      </c>
      <c r="I97" s="6">
        <f t="shared" si="27"/>
        <v>761.8473570342978</v>
      </c>
      <c r="J97" s="6">
        <f t="shared" si="28"/>
        <v>761.8473570342978</v>
      </c>
      <c r="K97" s="7">
        <f t="shared" si="29"/>
        <v>14.763052859314044</v>
      </c>
      <c r="L97" s="7">
        <f t="shared" si="30"/>
        <v>36.90763214828511</v>
      </c>
      <c r="M97" s="7">
        <f t="shared" si="31"/>
        <v>0</v>
      </c>
      <c r="N97" s="7">
        <f t="shared" si="32"/>
        <v>0</v>
      </c>
      <c r="O97" s="7">
        <f t="shared" si="33"/>
        <v>36.90763214828511</v>
      </c>
      <c r="P97" s="7">
        <f t="shared" si="34"/>
        <v>44.763052859314044</v>
      </c>
      <c r="Q97" s="6">
        <f t="shared" si="35"/>
        <v>111.9076321482851</v>
      </c>
      <c r="R97" s="6">
        <f t="shared" si="36"/>
        <v>0</v>
      </c>
      <c r="S97" s="6">
        <f t="shared" si="37"/>
        <v>0</v>
      </c>
      <c r="T97" s="6">
        <f t="shared" si="38"/>
        <v>111.9076321482851</v>
      </c>
      <c r="U97" s="7">
        <f t="shared" si="39"/>
        <v>74.76305285931404</v>
      </c>
      <c r="V97" s="6">
        <f t="shared" si="40"/>
        <v>186.9076321482851</v>
      </c>
      <c r="W97" s="6">
        <f t="shared" si="41"/>
        <v>0</v>
      </c>
      <c r="X97" s="6">
        <f t="shared" si="42"/>
        <v>0</v>
      </c>
      <c r="Y97" s="6">
        <f t="shared" si="43"/>
        <v>186.9076321482851</v>
      </c>
    </row>
    <row r="98" spans="1:25" ht="12.75">
      <c r="A98" s="3">
        <v>88</v>
      </c>
      <c r="B98" s="3">
        <v>0.946589289226818</v>
      </c>
      <c r="C98" s="3">
        <v>20</v>
      </c>
      <c r="D98" s="3">
        <v>50</v>
      </c>
      <c r="E98" s="6">
        <f t="shared" si="44"/>
        <v>48.39767867680454</v>
      </c>
      <c r="F98" s="7">
        <f t="shared" si="24"/>
        <v>0</v>
      </c>
      <c r="G98" s="6">
        <f t="shared" si="25"/>
        <v>0</v>
      </c>
      <c r="H98" s="6">
        <f t="shared" si="26"/>
        <v>18.39767867680454</v>
      </c>
      <c r="I98" s="6">
        <f t="shared" si="27"/>
        <v>919.883933840227</v>
      </c>
      <c r="J98" s="6">
        <f t="shared" si="28"/>
        <v>919.883933840227</v>
      </c>
      <c r="K98" s="7">
        <f t="shared" si="29"/>
        <v>11.602321323195461</v>
      </c>
      <c r="L98" s="7">
        <f t="shared" si="30"/>
        <v>29.005803307988653</v>
      </c>
      <c r="M98" s="7">
        <f t="shared" si="31"/>
        <v>0</v>
      </c>
      <c r="N98" s="7">
        <f t="shared" si="32"/>
        <v>0</v>
      </c>
      <c r="O98" s="7">
        <f t="shared" si="33"/>
        <v>29.005803307988653</v>
      </c>
      <c r="P98" s="7">
        <f t="shared" si="34"/>
        <v>41.60232132319546</v>
      </c>
      <c r="Q98" s="6">
        <f t="shared" si="35"/>
        <v>104.00580330798866</v>
      </c>
      <c r="R98" s="6">
        <f t="shared" si="36"/>
        <v>0</v>
      </c>
      <c r="S98" s="6">
        <f t="shared" si="37"/>
        <v>0</v>
      </c>
      <c r="T98" s="6">
        <f t="shared" si="38"/>
        <v>104.00580330798866</v>
      </c>
      <c r="U98" s="7">
        <f t="shared" si="39"/>
        <v>71.60232132319547</v>
      </c>
      <c r="V98" s="6">
        <f t="shared" si="40"/>
        <v>179.00580330798869</v>
      </c>
      <c r="W98" s="6">
        <f t="shared" si="41"/>
        <v>0</v>
      </c>
      <c r="X98" s="6">
        <f t="shared" si="42"/>
        <v>0</v>
      </c>
      <c r="Y98" s="6">
        <f t="shared" si="43"/>
        <v>179.00580330798869</v>
      </c>
    </row>
    <row r="99" spans="1:25" ht="12.75">
      <c r="A99" s="3">
        <v>89</v>
      </c>
      <c r="B99" s="3">
        <v>0.6647364965791231</v>
      </c>
      <c r="C99" s="3">
        <v>20</v>
      </c>
      <c r="D99" s="3">
        <v>50</v>
      </c>
      <c r="E99" s="6">
        <f t="shared" si="44"/>
        <v>39.94209489737369</v>
      </c>
      <c r="F99" s="7">
        <f t="shared" si="24"/>
        <v>0</v>
      </c>
      <c r="G99" s="6">
        <f t="shared" si="25"/>
        <v>0</v>
      </c>
      <c r="H99" s="6">
        <f t="shared" si="26"/>
        <v>9.942094897373693</v>
      </c>
      <c r="I99" s="6">
        <f t="shared" si="27"/>
        <v>497.10474486868463</v>
      </c>
      <c r="J99" s="6">
        <f t="shared" si="28"/>
        <v>497.10474486868463</v>
      </c>
      <c r="K99" s="7">
        <f t="shared" si="29"/>
        <v>20.057905102626307</v>
      </c>
      <c r="L99" s="7">
        <f t="shared" si="30"/>
        <v>50.14476275656577</v>
      </c>
      <c r="M99" s="7">
        <f t="shared" si="31"/>
        <v>0</v>
      </c>
      <c r="N99" s="7">
        <f t="shared" si="32"/>
        <v>0</v>
      </c>
      <c r="O99" s="7">
        <f t="shared" si="33"/>
        <v>50.14476275656577</v>
      </c>
      <c r="P99" s="7">
        <f t="shared" si="34"/>
        <v>50.05790510262631</v>
      </c>
      <c r="Q99" s="6">
        <f t="shared" si="35"/>
        <v>125.14476275656577</v>
      </c>
      <c r="R99" s="6">
        <f t="shared" si="36"/>
        <v>0</v>
      </c>
      <c r="S99" s="6">
        <f t="shared" si="37"/>
        <v>0</v>
      </c>
      <c r="T99" s="6">
        <f t="shared" si="38"/>
        <v>125.14476275656577</v>
      </c>
      <c r="U99" s="7">
        <f t="shared" si="39"/>
        <v>80.05790510262631</v>
      </c>
      <c r="V99" s="6">
        <f t="shared" si="40"/>
        <v>200.14476275656577</v>
      </c>
      <c r="W99" s="6">
        <f t="shared" si="41"/>
        <v>0</v>
      </c>
      <c r="X99" s="6">
        <f t="shared" si="42"/>
        <v>0</v>
      </c>
      <c r="Y99" s="6">
        <f t="shared" si="43"/>
        <v>200.14476275656577</v>
      </c>
    </row>
    <row r="100" spans="1:25" ht="12.75">
      <c r="A100" s="3">
        <v>90</v>
      </c>
      <c r="B100" s="3">
        <v>0.5884599035684399</v>
      </c>
      <c r="C100" s="3">
        <v>20</v>
      </c>
      <c r="D100" s="3">
        <v>50</v>
      </c>
      <c r="E100" s="6">
        <f t="shared" si="44"/>
        <v>37.653797107053194</v>
      </c>
      <c r="F100" s="7">
        <f t="shared" si="24"/>
        <v>0</v>
      </c>
      <c r="G100" s="6">
        <f t="shared" si="25"/>
        <v>0</v>
      </c>
      <c r="H100" s="6">
        <f t="shared" si="26"/>
        <v>7.653797107053194</v>
      </c>
      <c r="I100" s="6">
        <f t="shared" si="27"/>
        <v>382.6898553526597</v>
      </c>
      <c r="J100" s="6">
        <f t="shared" si="28"/>
        <v>382.6898553526597</v>
      </c>
      <c r="K100" s="7">
        <f t="shared" si="29"/>
        <v>22.346202892946806</v>
      </c>
      <c r="L100" s="7">
        <f t="shared" si="30"/>
        <v>55.865507232367015</v>
      </c>
      <c r="M100" s="7">
        <f t="shared" si="31"/>
        <v>0</v>
      </c>
      <c r="N100" s="7">
        <f t="shared" si="32"/>
        <v>0</v>
      </c>
      <c r="O100" s="7">
        <f t="shared" si="33"/>
        <v>55.865507232367015</v>
      </c>
      <c r="P100" s="7">
        <f t="shared" si="34"/>
        <v>52.346202892946806</v>
      </c>
      <c r="Q100" s="6">
        <f t="shared" si="35"/>
        <v>130.865507232367</v>
      </c>
      <c r="R100" s="6">
        <f t="shared" si="36"/>
        <v>0</v>
      </c>
      <c r="S100" s="6">
        <f t="shared" si="37"/>
        <v>0</v>
      </c>
      <c r="T100" s="6">
        <f t="shared" si="38"/>
        <v>130.865507232367</v>
      </c>
      <c r="U100" s="7">
        <f t="shared" si="39"/>
        <v>82.3462028929468</v>
      </c>
      <c r="V100" s="6">
        <f t="shared" si="40"/>
        <v>205.865507232367</v>
      </c>
      <c r="W100" s="6">
        <f t="shared" si="41"/>
        <v>0</v>
      </c>
      <c r="X100" s="6">
        <f t="shared" si="42"/>
        <v>0</v>
      </c>
      <c r="Y100" s="6">
        <f t="shared" si="43"/>
        <v>205.865507232367</v>
      </c>
    </row>
    <row r="101" spans="1:25" ht="12.75">
      <c r="A101" s="3">
        <v>91</v>
      </c>
      <c r="B101" s="3">
        <v>0.4760399456483819</v>
      </c>
      <c r="C101" s="3">
        <v>20</v>
      </c>
      <c r="D101" s="3">
        <v>50</v>
      </c>
      <c r="E101" s="6">
        <f t="shared" si="44"/>
        <v>34.28119836945146</v>
      </c>
      <c r="F101" s="7">
        <f t="shared" si="24"/>
        <v>0</v>
      </c>
      <c r="G101" s="6">
        <f t="shared" si="25"/>
        <v>0</v>
      </c>
      <c r="H101" s="6">
        <f t="shared" si="26"/>
        <v>4.2811983694514595</v>
      </c>
      <c r="I101" s="6">
        <f t="shared" si="27"/>
        <v>214.05991847257297</v>
      </c>
      <c r="J101" s="6">
        <f t="shared" si="28"/>
        <v>214.05991847257297</v>
      </c>
      <c r="K101" s="7">
        <f t="shared" si="29"/>
        <v>25.71880163054854</v>
      </c>
      <c r="L101" s="7">
        <f t="shared" si="30"/>
        <v>64.29700407637135</v>
      </c>
      <c r="M101" s="7">
        <f t="shared" si="31"/>
        <v>0</v>
      </c>
      <c r="N101" s="7">
        <f t="shared" si="32"/>
        <v>0</v>
      </c>
      <c r="O101" s="7">
        <f t="shared" si="33"/>
        <v>64.29700407637135</v>
      </c>
      <c r="P101" s="7">
        <f t="shared" si="34"/>
        <v>55.71880163054854</v>
      </c>
      <c r="Q101" s="6">
        <f t="shared" si="35"/>
        <v>139.29700407637137</v>
      </c>
      <c r="R101" s="6">
        <f t="shared" si="36"/>
        <v>0</v>
      </c>
      <c r="S101" s="6">
        <f t="shared" si="37"/>
        <v>0</v>
      </c>
      <c r="T101" s="6">
        <f t="shared" si="38"/>
        <v>139.29700407637137</v>
      </c>
      <c r="U101" s="7">
        <f t="shared" si="39"/>
        <v>85.71880163054854</v>
      </c>
      <c r="V101" s="6">
        <f t="shared" si="40"/>
        <v>214.29700407637137</v>
      </c>
      <c r="W101" s="6">
        <f t="shared" si="41"/>
        <v>0</v>
      </c>
      <c r="X101" s="6">
        <f t="shared" si="42"/>
        <v>0</v>
      </c>
      <c r="Y101" s="6">
        <f t="shared" si="43"/>
        <v>214.29700407637137</v>
      </c>
    </row>
    <row r="102" spans="1:25" ht="12.75">
      <c r="A102" s="3">
        <v>92</v>
      </c>
      <c r="B102" s="3">
        <v>0.39963321275887154</v>
      </c>
      <c r="C102" s="3">
        <v>20</v>
      </c>
      <c r="D102" s="3">
        <v>50</v>
      </c>
      <c r="E102" s="6">
        <f t="shared" si="44"/>
        <v>31.988996382766146</v>
      </c>
      <c r="F102" s="7">
        <f t="shared" si="24"/>
        <v>0</v>
      </c>
      <c r="G102" s="6">
        <f t="shared" si="25"/>
        <v>0</v>
      </c>
      <c r="H102" s="6">
        <f t="shared" si="26"/>
        <v>1.988996382766146</v>
      </c>
      <c r="I102" s="6">
        <f t="shared" si="27"/>
        <v>99.4498191383073</v>
      </c>
      <c r="J102" s="6">
        <f t="shared" si="28"/>
        <v>99.4498191383073</v>
      </c>
      <c r="K102" s="7">
        <f t="shared" si="29"/>
        <v>28.011003617233854</v>
      </c>
      <c r="L102" s="7">
        <f t="shared" si="30"/>
        <v>70.02750904308463</v>
      </c>
      <c r="M102" s="7">
        <f t="shared" si="31"/>
        <v>0</v>
      </c>
      <c r="N102" s="7">
        <f t="shared" si="32"/>
        <v>0</v>
      </c>
      <c r="O102" s="7">
        <f t="shared" si="33"/>
        <v>70.02750904308463</v>
      </c>
      <c r="P102" s="7">
        <f t="shared" si="34"/>
        <v>58.011003617233854</v>
      </c>
      <c r="Q102" s="6">
        <f t="shared" si="35"/>
        <v>145.02750904308465</v>
      </c>
      <c r="R102" s="6">
        <f t="shared" si="36"/>
        <v>0</v>
      </c>
      <c r="S102" s="6">
        <f t="shared" si="37"/>
        <v>0</v>
      </c>
      <c r="T102" s="6">
        <f t="shared" si="38"/>
        <v>145.02750904308465</v>
      </c>
      <c r="U102" s="7">
        <f t="shared" si="39"/>
        <v>88.01100361723385</v>
      </c>
      <c r="V102" s="6">
        <f t="shared" si="40"/>
        <v>220.02750904308465</v>
      </c>
      <c r="W102" s="6">
        <f t="shared" si="41"/>
        <v>0</v>
      </c>
      <c r="X102" s="6">
        <f t="shared" si="42"/>
        <v>0</v>
      </c>
      <c r="Y102" s="6">
        <f t="shared" si="43"/>
        <v>220.02750904308465</v>
      </c>
    </row>
    <row r="103" spans="1:25" ht="12.75">
      <c r="A103" s="3">
        <v>93</v>
      </c>
      <c r="B103" s="3">
        <v>0.009109504877361063</v>
      </c>
      <c r="C103" s="3">
        <v>20</v>
      </c>
      <c r="D103" s="3">
        <v>50</v>
      </c>
      <c r="E103" s="6">
        <f t="shared" si="44"/>
        <v>20.27328514632083</v>
      </c>
      <c r="F103" s="7">
        <f t="shared" si="24"/>
        <v>9.72671485367917</v>
      </c>
      <c r="G103" s="6">
        <f t="shared" si="25"/>
        <v>24.316787134197924</v>
      </c>
      <c r="H103" s="6">
        <f t="shared" si="26"/>
        <v>0</v>
      </c>
      <c r="I103" s="6">
        <f t="shared" si="27"/>
        <v>0</v>
      </c>
      <c r="J103" s="6">
        <f t="shared" si="28"/>
        <v>24.316787134197924</v>
      </c>
      <c r="K103" s="7">
        <f t="shared" si="29"/>
        <v>39.72671485367917</v>
      </c>
      <c r="L103" s="7">
        <f t="shared" si="30"/>
        <v>99.31678713419792</v>
      </c>
      <c r="M103" s="7">
        <f t="shared" si="31"/>
        <v>0</v>
      </c>
      <c r="N103" s="7">
        <f t="shared" si="32"/>
        <v>0</v>
      </c>
      <c r="O103" s="7">
        <f t="shared" si="33"/>
        <v>99.31678713419792</v>
      </c>
      <c r="P103" s="7">
        <f t="shared" si="34"/>
        <v>69.72671485367917</v>
      </c>
      <c r="Q103" s="6">
        <f t="shared" si="35"/>
        <v>174.3167871341979</v>
      </c>
      <c r="R103" s="6">
        <f t="shared" si="36"/>
        <v>0</v>
      </c>
      <c r="S103" s="6">
        <f t="shared" si="37"/>
        <v>0</v>
      </c>
      <c r="T103" s="6">
        <f t="shared" si="38"/>
        <v>174.3167871341979</v>
      </c>
      <c r="U103" s="7">
        <f t="shared" si="39"/>
        <v>99.72671485367917</v>
      </c>
      <c r="V103" s="6">
        <f t="shared" si="40"/>
        <v>249.3167871341979</v>
      </c>
      <c r="W103" s="6">
        <f t="shared" si="41"/>
        <v>0</v>
      </c>
      <c r="X103" s="6">
        <f t="shared" si="42"/>
        <v>0</v>
      </c>
      <c r="Y103" s="6">
        <f t="shared" si="43"/>
        <v>249.3167871341979</v>
      </c>
    </row>
    <row r="104" spans="1:25" ht="12.75">
      <c r="A104" s="3">
        <v>94</v>
      </c>
      <c r="B104" s="3">
        <v>0.6757744005630015</v>
      </c>
      <c r="C104" s="3">
        <v>20</v>
      </c>
      <c r="D104" s="3">
        <v>50</v>
      </c>
      <c r="E104" s="6">
        <f t="shared" si="44"/>
        <v>40.27323201689005</v>
      </c>
      <c r="F104" s="7">
        <f t="shared" si="24"/>
        <v>0</v>
      </c>
      <c r="G104" s="6">
        <f t="shared" si="25"/>
        <v>0</v>
      </c>
      <c r="H104" s="6">
        <f t="shared" si="26"/>
        <v>10.273232016890049</v>
      </c>
      <c r="I104" s="6">
        <f t="shared" si="27"/>
        <v>513.6616008445025</v>
      </c>
      <c r="J104" s="6">
        <f t="shared" si="28"/>
        <v>513.6616008445025</v>
      </c>
      <c r="K104" s="7">
        <f t="shared" si="29"/>
        <v>19.72676798310995</v>
      </c>
      <c r="L104" s="7">
        <f t="shared" si="30"/>
        <v>49.31691995777488</v>
      </c>
      <c r="M104" s="7">
        <f t="shared" si="31"/>
        <v>0</v>
      </c>
      <c r="N104" s="7">
        <f t="shared" si="32"/>
        <v>0</v>
      </c>
      <c r="O104" s="7">
        <f t="shared" si="33"/>
        <v>49.31691995777488</v>
      </c>
      <c r="P104" s="7">
        <f t="shared" si="34"/>
        <v>49.72676798310995</v>
      </c>
      <c r="Q104" s="6">
        <f t="shared" si="35"/>
        <v>124.31691995777487</v>
      </c>
      <c r="R104" s="6">
        <f t="shared" si="36"/>
        <v>0</v>
      </c>
      <c r="S104" s="6">
        <f t="shared" si="37"/>
        <v>0</v>
      </c>
      <c r="T104" s="6">
        <f t="shared" si="38"/>
        <v>124.31691995777487</v>
      </c>
      <c r="U104" s="7">
        <f t="shared" si="39"/>
        <v>79.72676798310995</v>
      </c>
      <c r="V104" s="6">
        <f t="shared" si="40"/>
        <v>199.31691995777487</v>
      </c>
      <c r="W104" s="6">
        <f t="shared" si="41"/>
        <v>0</v>
      </c>
      <c r="X104" s="6">
        <f t="shared" si="42"/>
        <v>0</v>
      </c>
      <c r="Y104" s="6">
        <f t="shared" si="43"/>
        <v>199.31691995777487</v>
      </c>
    </row>
    <row r="105" spans="1:25" ht="12.75">
      <c r="A105" s="3">
        <v>95</v>
      </c>
      <c r="B105" s="3">
        <v>0.9917149292380416</v>
      </c>
      <c r="C105" s="3">
        <v>20</v>
      </c>
      <c r="D105" s="3">
        <v>50</v>
      </c>
      <c r="E105" s="6">
        <f>D105-B105</f>
        <v>49.00828507076196</v>
      </c>
      <c r="F105" s="7">
        <f t="shared" si="24"/>
        <v>0</v>
      </c>
      <c r="G105" s="6">
        <f t="shared" si="25"/>
        <v>0</v>
      </c>
      <c r="H105" s="6">
        <f t="shared" si="26"/>
        <v>19.008285070761957</v>
      </c>
      <c r="I105" s="6">
        <f t="shared" si="27"/>
        <v>950.4142535380979</v>
      </c>
      <c r="J105" s="6">
        <f t="shared" si="28"/>
        <v>950.4142535380979</v>
      </c>
      <c r="K105" s="7">
        <f t="shared" si="29"/>
        <v>10.991714929238043</v>
      </c>
      <c r="L105" s="7">
        <f t="shared" si="30"/>
        <v>27.479287323095107</v>
      </c>
      <c r="M105" s="7">
        <f t="shared" si="31"/>
        <v>0</v>
      </c>
      <c r="N105" s="7">
        <f t="shared" si="32"/>
        <v>0</v>
      </c>
      <c r="O105" s="7">
        <f t="shared" si="33"/>
        <v>27.479287323095107</v>
      </c>
      <c r="P105" s="7">
        <f t="shared" si="34"/>
        <v>40.99171492923804</v>
      </c>
      <c r="Q105" s="6">
        <f t="shared" si="35"/>
        <v>102.47928732309511</v>
      </c>
      <c r="R105" s="6">
        <f t="shared" si="36"/>
        <v>0</v>
      </c>
      <c r="S105" s="6">
        <f t="shared" si="37"/>
        <v>0</v>
      </c>
      <c r="T105" s="6">
        <f t="shared" si="38"/>
        <v>102.47928732309511</v>
      </c>
      <c r="U105" s="7">
        <f t="shared" si="39"/>
        <v>70.99171492923804</v>
      </c>
      <c r="V105" s="6">
        <f t="shared" si="40"/>
        <v>177.4792873230951</v>
      </c>
      <c r="W105" s="6">
        <f t="shared" si="41"/>
        <v>0</v>
      </c>
      <c r="X105" s="6">
        <f t="shared" si="42"/>
        <v>0</v>
      </c>
      <c r="Y105" s="6">
        <f t="shared" si="43"/>
        <v>177.4792873230951</v>
      </c>
    </row>
    <row r="106" spans="1:25" ht="12.75">
      <c r="A106" s="3">
        <v>96</v>
      </c>
      <c r="B106" s="3">
        <v>0.8436470468066437</v>
      </c>
      <c r="C106" s="3">
        <v>20</v>
      </c>
      <c r="D106" s="3">
        <v>50</v>
      </c>
      <c r="E106" s="6">
        <f>C106+(D106-C106)*B106</f>
        <v>45.30941140419931</v>
      </c>
      <c r="F106" s="7">
        <f t="shared" si="24"/>
        <v>0</v>
      </c>
      <c r="G106" s="6">
        <f t="shared" si="25"/>
        <v>0</v>
      </c>
      <c r="H106" s="6">
        <f t="shared" si="26"/>
        <v>15.30941140419931</v>
      </c>
      <c r="I106" s="6">
        <f t="shared" si="27"/>
        <v>765.4705702099654</v>
      </c>
      <c r="J106" s="6">
        <f t="shared" si="28"/>
        <v>765.4705702099654</v>
      </c>
      <c r="K106" s="7">
        <f t="shared" si="29"/>
        <v>14.69058859580069</v>
      </c>
      <c r="L106" s="7">
        <f t="shared" si="30"/>
        <v>36.726471489501726</v>
      </c>
      <c r="M106" s="7">
        <f t="shared" si="31"/>
        <v>0</v>
      </c>
      <c r="N106" s="7">
        <f t="shared" si="32"/>
        <v>0</v>
      </c>
      <c r="O106" s="7">
        <f t="shared" si="33"/>
        <v>36.726471489501726</v>
      </c>
      <c r="P106" s="7">
        <f t="shared" si="34"/>
        <v>44.69058859580069</v>
      </c>
      <c r="Q106" s="6">
        <f t="shared" si="35"/>
        <v>111.72647148950173</v>
      </c>
      <c r="R106" s="6">
        <f t="shared" si="36"/>
        <v>0</v>
      </c>
      <c r="S106" s="6">
        <f t="shared" si="37"/>
        <v>0</v>
      </c>
      <c r="T106" s="6">
        <f t="shared" si="38"/>
        <v>111.72647148950173</v>
      </c>
      <c r="U106" s="7">
        <f t="shared" si="39"/>
        <v>74.69058859580069</v>
      </c>
      <c r="V106" s="6">
        <f t="shared" si="40"/>
        <v>186.72647148950173</v>
      </c>
      <c r="W106" s="6">
        <f t="shared" si="41"/>
        <v>0</v>
      </c>
      <c r="X106" s="6">
        <f t="shared" si="42"/>
        <v>0</v>
      </c>
      <c r="Y106" s="6">
        <f t="shared" si="43"/>
        <v>186.72647148950173</v>
      </c>
    </row>
    <row r="107" spans="1:25" ht="12.75">
      <c r="A107" s="3">
        <v>97</v>
      </c>
      <c r="B107" s="3">
        <v>0.6689736880478545</v>
      </c>
      <c r="C107" s="3">
        <v>20</v>
      </c>
      <c r="D107" s="3">
        <v>50</v>
      </c>
      <c r="E107" s="6">
        <f>C107+(D107-C107)*B107</f>
        <v>40.06921064143563</v>
      </c>
      <c r="F107" s="7">
        <f t="shared" si="24"/>
        <v>0</v>
      </c>
      <c r="G107" s="6">
        <f t="shared" si="25"/>
        <v>0</v>
      </c>
      <c r="H107" s="6">
        <f t="shared" si="26"/>
        <v>10.069210641435632</v>
      </c>
      <c r="I107" s="6">
        <f t="shared" si="27"/>
        <v>503.4605320717816</v>
      </c>
      <c r="J107" s="6">
        <f t="shared" si="28"/>
        <v>503.4605320717816</v>
      </c>
      <c r="K107" s="7">
        <f t="shared" si="29"/>
        <v>19.93078935856437</v>
      </c>
      <c r="L107" s="7">
        <f t="shared" si="30"/>
        <v>49.82697339641092</v>
      </c>
      <c r="M107" s="7">
        <f t="shared" si="31"/>
        <v>0</v>
      </c>
      <c r="N107" s="7">
        <f t="shared" si="32"/>
        <v>0</v>
      </c>
      <c r="O107" s="7">
        <f t="shared" si="33"/>
        <v>49.82697339641092</v>
      </c>
      <c r="P107" s="7">
        <f t="shared" si="34"/>
        <v>49.93078935856437</v>
      </c>
      <c r="Q107" s="6">
        <f t="shared" si="35"/>
        <v>124.82697339641092</v>
      </c>
      <c r="R107" s="6">
        <f t="shared" si="36"/>
        <v>0</v>
      </c>
      <c r="S107" s="6">
        <f t="shared" si="37"/>
        <v>0</v>
      </c>
      <c r="T107" s="6">
        <f t="shared" si="38"/>
        <v>124.82697339641092</v>
      </c>
      <c r="U107" s="7">
        <f t="shared" si="39"/>
        <v>79.93078935856437</v>
      </c>
      <c r="V107" s="6">
        <f t="shared" si="40"/>
        <v>199.82697339641092</v>
      </c>
      <c r="W107" s="6">
        <f t="shared" si="41"/>
        <v>0</v>
      </c>
      <c r="X107" s="6">
        <f t="shared" si="42"/>
        <v>0</v>
      </c>
      <c r="Y107" s="6">
        <f t="shared" si="43"/>
        <v>199.82697339641092</v>
      </c>
    </row>
    <row r="108" spans="1:25" ht="12.75">
      <c r="A108" s="3">
        <v>98</v>
      </c>
      <c r="B108" s="3">
        <v>0.20191731797913182</v>
      </c>
      <c r="C108" s="3">
        <v>20</v>
      </c>
      <c r="D108" s="3">
        <v>50</v>
      </c>
      <c r="E108" s="6">
        <f>C108+(D108-C108)*B108</f>
        <v>26.057519539373956</v>
      </c>
      <c r="F108" s="7">
        <f t="shared" si="24"/>
        <v>3.9424804606260437</v>
      </c>
      <c r="G108" s="6">
        <f t="shared" si="25"/>
        <v>9.85620115156511</v>
      </c>
      <c r="H108" s="6">
        <f t="shared" si="26"/>
        <v>0</v>
      </c>
      <c r="I108" s="6">
        <f t="shared" si="27"/>
        <v>0</v>
      </c>
      <c r="J108" s="6">
        <f t="shared" si="28"/>
        <v>9.85620115156511</v>
      </c>
      <c r="K108" s="7">
        <f t="shared" si="29"/>
        <v>33.942480460626044</v>
      </c>
      <c r="L108" s="7">
        <f t="shared" si="30"/>
        <v>84.8562011515651</v>
      </c>
      <c r="M108" s="7">
        <f t="shared" si="31"/>
        <v>0</v>
      </c>
      <c r="N108" s="7">
        <f t="shared" si="32"/>
        <v>0</v>
      </c>
      <c r="O108" s="7">
        <f t="shared" si="33"/>
        <v>84.8562011515651</v>
      </c>
      <c r="P108" s="7">
        <f t="shared" si="34"/>
        <v>63.942480460626044</v>
      </c>
      <c r="Q108" s="6">
        <f t="shared" si="35"/>
        <v>159.8562011515651</v>
      </c>
      <c r="R108" s="6">
        <f t="shared" si="36"/>
        <v>0</v>
      </c>
      <c r="S108" s="6">
        <f t="shared" si="37"/>
        <v>0</v>
      </c>
      <c r="T108" s="6">
        <f t="shared" si="38"/>
        <v>159.8562011515651</v>
      </c>
      <c r="U108" s="7">
        <f t="shared" si="39"/>
        <v>93.94248046062604</v>
      </c>
      <c r="V108" s="6">
        <f t="shared" si="40"/>
        <v>234.8562011515651</v>
      </c>
      <c r="W108" s="6">
        <f t="shared" si="41"/>
        <v>0</v>
      </c>
      <c r="X108" s="6">
        <f t="shared" si="42"/>
        <v>0</v>
      </c>
      <c r="Y108" s="6">
        <f t="shared" si="43"/>
        <v>234.8562011515651</v>
      </c>
    </row>
    <row r="109" spans="1:25" ht="12.75">
      <c r="A109" s="3">
        <v>99</v>
      </c>
      <c r="B109" s="3">
        <v>0.24130687305356724</v>
      </c>
      <c r="C109" s="3">
        <v>20</v>
      </c>
      <c r="D109" s="3">
        <v>50</v>
      </c>
      <c r="E109" s="6">
        <f>C109+(D109-C109)*B109</f>
        <v>27.239206191607018</v>
      </c>
      <c r="F109" s="7">
        <f t="shared" si="24"/>
        <v>2.7607938083929824</v>
      </c>
      <c r="G109" s="6">
        <f t="shared" si="25"/>
        <v>6.901984520982456</v>
      </c>
      <c r="H109" s="6">
        <f t="shared" si="26"/>
        <v>0</v>
      </c>
      <c r="I109" s="6">
        <f t="shared" si="27"/>
        <v>0</v>
      </c>
      <c r="J109" s="6">
        <f t="shared" si="28"/>
        <v>6.901984520982456</v>
      </c>
      <c r="K109" s="7">
        <f t="shared" si="29"/>
        <v>32.76079380839298</v>
      </c>
      <c r="L109" s="7">
        <f t="shared" si="30"/>
        <v>81.90198452098245</v>
      </c>
      <c r="M109" s="7">
        <f t="shared" si="31"/>
        <v>0</v>
      </c>
      <c r="N109" s="7">
        <f t="shared" si="32"/>
        <v>0</v>
      </c>
      <c r="O109" s="7">
        <f t="shared" si="33"/>
        <v>81.90198452098245</v>
      </c>
      <c r="P109" s="7">
        <f t="shared" si="34"/>
        <v>62.76079380839298</v>
      </c>
      <c r="Q109" s="6">
        <f t="shared" si="35"/>
        <v>156.90198452098247</v>
      </c>
      <c r="R109" s="6">
        <f t="shared" si="36"/>
        <v>0</v>
      </c>
      <c r="S109" s="6">
        <f t="shared" si="37"/>
        <v>0</v>
      </c>
      <c r="T109" s="6">
        <f t="shared" si="38"/>
        <v>156.90198452098247</v>
      </c>
      <c r="U109" s="7">
        <f t="shared" si="39"/>
        <v>92.76079380839298</v>
      </c>
      <c r="V109" s="6">
        <f t="shared" si="40"/>
        <v>231.90198452098244</v>
      </c>
      <c r="W109" s="6">
        <f t="shared" si="41"/>
        <v>0</v>
      </c>
      <c r="X109" s="6">
        <f t="shared" si="42"/>
        <v>0</v>
      </c>
      <c r="Y109" s="6">
        <f t="shared" si="43"/>
        <v>231.90198452098244</v>
      </c>
    </row>
    <row r="110" spans="1:25" ht="12.75">
      <c r="A110" s="3">
        <v>100</v>
      </c>
      <c r="B110" s="3">
        <v>0.08612725908385466</v>
      </c>
      <c r="C110" s="3">
        <v>20</v>
      </c>
      <c r="D110" s="3">
        <v>50</v>
      </c>
      <c r="E110" s="6">
        <f>C110+(D110-C110)*B110</f>
        <v>22.58381777251564</v>
      </c>
      <c r="F110" s="7">
        <f t="shared" si="24"/>
        <v>7.416182227484359</v>
      </c>
      <c r="G110" s="6">
        <f t="shared" si="25"/>
        <v>18.540455568710897</v>
      </c>
      <c r="H110" s="6">
        <f t="shared" si="26"/>
        <v>0</v>
      </c>
      <c r="I110" s="6">
        <f t="shared" si="27"/>
        <v>0</v>
      </c>
      <c r="J110" s="6">
        <f t="shared" si="28"/>
        <v>18.540455568710897</v>
      </c>
      <c r="K110" s="7">
        <f t="shared" si="29"/>
        <v>37.416182227484356</v>
      </c>
      <c r="L110" s="7">
        <f t="shared" si="30"/>
        <v>93.54045556871088</v>
      </c>
      <c r="M110" s="7">
        <f t="shared" si="31"/>
        <v>0</v>
      </c>
      <c r="N110" s="7">
        <f t="shared" si="32"/>
        <v>0</v>
      </c>
      <c r="O110" s="7">
        <f t="shared" si="33"/>
        <v>93.54045556871088</v>
      </c>
      <c r="P110" s="7">
        <f t="shared" si="34"/>
        <v>67.41618222748436</v>
      </c>
      <c r="Q110" s="6">
        <f t="shared" si="35"/>
        <v>168.54045556871088</v>
      </c>
      <c r="R110" s="6">
        <f t="shared" si="36"/>
        <v>0</v>
      </c>
      <c r="S110" s="6">
        <f t="shared" si="37"/>
        <v>0</v>
      </c>
      <c r="T110" s="6">
        <f t="shared" si="38"/>
        <v>168.54045556871088</v>
      </c>
      <c r="U110" s="7">
        <f t="shared" si="39"/>
        <v>97.41618222748436</v>
      </c>
      <c r="V110" s="6">
        <f t="shared" si="40"/>
        <v>243.54045556871088</v>
      </c>
      <c r="W110" s="6">
        <f t="shared" si="41"/>
        <v>0</v>
      </c>
      <c r="X110" s="6">
        <f t="shared" si="42"/>
        <v>0</v>
      </c>
      <c r="Y110" s="6">
        <f t="shared" si="43"/>
        <v>243.54045556871088</v>
      </c>
    </row>
    <row r="111" spans="1:25" ht="12.75">
      <c r="A111" s="3"/>
      <c r="B111" s="3"/>
      <c r="C111" s="3"/>
      <c r="D111" s="3"/>
      <c r="E111" s="3"/>
      <c r="F111" s="3"/>
      <c r="G111" s="3"/>
      <c r="H111" s="3"/>
      <c r="I111" s="8"/>
      <c r="J111" s="8">
        <f>SUM(J11:J110)</f>
        <v>34317.898780125564</v>
      </c>
      <c r="K111" s="3"/>
      <c r="L111" s="3"/>
      <c r="M111" s="3"/>
      <c r="N111" s="8"/>
      <c r="O111" s="9">
        <f>SUM(O11:O110)</f>
        <v>6289.01417646501</v>
      </c>
      <c r="P111" s="3"/>
      <c r="Q111" s="3"/>
      <c r="R111" s="3"/>
      <c r="S111" s="8"/>
      <c r="T111" s="8">
        <f>SUM(T11:T110)</f>
        <v>13789.014176465007</v>
      </c>
      <c r="U111" s="3"/>
      <c r="V111" s="3"/>
      <c r="W111" s="3"/>
      <c r="X111" s="8"/>
      <c r="Y111" s="8">
        <f>SUM(Y11:Y110)</f>
        <v>21289.01417646501</v>
      </c>
    </row>
  </sheetData>
  <mergeCells count="13">
    <mergeCell ref="F8:G8"/>
    <mergeCell ref="H8:I8"/>
    <mergeCell ref="M8:N8"/>
    <mergeCell ref="U7:Y7"/>
    <mergeCell ref="U8:V8"/>
    <mergeCell ref="W8:X8"/>
    <mergeCell ref="A1:G1"/>
    <mergeCell ref="R8:S8"/>
    <mergeCell ref="F7:J7"/>
    <mergeCell ref="K7:O7"/>
    <mergeCell ref="P7:T7"/>
    <mergeCell ref="K8:L8"/>
    <mergeCell ref="P8:Q8"/>
  </mergeCells>
  <printOptions/>
  <pageMargins left="1.09" right="0.75" top="0.34" bottom="0.27" header="0.28" footer="0.22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ANUJ</dc:creator>
  <cp:keywords/>
  <dc:description/>
  <cp:lastModifiedBy>wel</cp:lastModifiedBy>
  <cp:lastPrinted>2007-06-05T12:15:29Z</cp:lastPrinted>
  <dcterms:created xsi:type="dcterms:W3CDTF">2007-06-03T11:56:38Z</dcterms:created>
  <dcterms:modified xsi:type="dcterms:W3CDTF">2011-02-11T10:18:19Z</dcterms:modified>
  <cp:category/>
  <cp:version/>
  <cp:contentType/>
  <cp:contentStatus/>
</cp:coreProperties>
</file>