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<sst xmlns="http://schemas.openxmlformats.org/spreadsheetml/2006/main" count="40" uniqueCount="18">
  <si>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Lower Level Demand</t>
  </si>
  <si>
    <t>upper level demand</t>
  </si>
  <si>
    <t>demand</t>
  </si>
  <si>
    <t>Shortage</t>
  </si>
  <si>
    <t>Total</t>
  </si>
  <si>
    <t>Rand. No.</t>
  </si>
  <si>
    <t>Lower Demand</t>
  </si>
  <si>
    <t>Upper Demand</t>
  </si>
  <si>
    <t>Agg. Demand</t>
  </si>
  <si>
    <t>Holding</t>
  </si>
  <si>
    <t>Units</t>
  </si>
  <si>
    <t>Cost</t>
  </si>
  <si>
    <t>Unit</t>
  </si>
  <si>
    <t>5 Units</t>
  </si>
  <si>
    <t>10 Units</t>
  </si>
  <si>
    <t>15 Units</t>
  </si>
  <si>
    <t>20 Units</t>
  </si>
  <si>
    <t>TARGET INVENTORY FOR AMBALA BRANCH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</si>
</sst>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" sqref="E4"/>
    </sheetView>
  </sheetViews>
  <sheetFormatPr defaultColWidth="9.140625" defaultRowHeight="12.75"/>
  <cols>
    <col min="1" max="1" width="4.140625" style="0" customWidth="1"/>
    <col min="3" max="3" width="6.7109375" style="0" customWidth="1"/>
    <col min="4" max="4" width="6.57421875" style="0" customWidth="1"/>
    <col min="5" max="5" width="5.421875" style="0" customWidth="1"/>
    <col min="6" max="6" width="6.140625" style="0" customWidth="1"/>
    <col min="7" max="7" width="6.00390625" style="0" customWidth="1"/>
    <col min="8" max="8" width="5.7109375" style="0" customWidth="1"/>
    <col min="9" max="9" width="8.140625" style="0" customWidth="1"/>
    <col min="10" max="10" width="7.57421875" style="2" customWidth="1"/>
    <col min="11" max="11" width="6.140625" style="0" customWidth="1"/>
    <col min="12" max="12" width="5.7109375" style="0" customWidth="1"/>
    <col min="13" max="13" width="6.140625" style="0" customWidth="1"/>
    <col min="14" max="14" width="6.8515625" style="0" customWidth="1"/>
    <col min="15" max="15" width="7.140625" style="2" customWidth="1"/>
    <col min="16" max="16" width="6.140625" style="0" customWidth="1"/>
    <col min="17" max="17" width="6.00390625" style="0" customWidth="1"/>
    <col min="18" max="18" width="6.140625" style="0" customWidth="1"/>
    <col min="19" max="19" width="5.421875" style="3" customWidth="1"/>
    <col min="20" max="20" width="7.140625" style="2" customWidth="1"/>
    <col min="21" max="21" width="7.140625" style="0" customWidth="1"/>
    <col min="22" max="23" width="6.57421875" style="0" customWidth="1"/>
    <col min="24" max="24" width="6.00390625" style="0" customWidth="1"/>
    <col min="25" max="25" width="6.28125" style="2" customWidth="1"/>
  </cols>
  <sheetData>
    <row r="1" spans="1:25" ht="12.75">
      <c r="A1" s="14" t="s">
        <v>17</v>
      </c>
      <c r="B1" s="14"/>
      <c r="C1" s="14"/>
      <c r="D1" s="14"/>
      <c r="E1" s="14"/>
      <c r="F1" s="14"/>
      <c r="G1" s="1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5"/>
      <c r="B2" s="4"/>
      <c r="C2" s="4"/>
      <c r="D2" s="4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6" t="s">
        <v>6</v>
      </c>
      <c r="B3" s="6"/>
      <c r="C3" s="4">
        <v>4</v>
      </c>
      <c r="D3" s="4"/>
      <c r="E3" s="4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6" t="s">
        <v>7</v>
      </c>
      <c r="B4" s="6"/>
      <c r="C4" s="4">
        <v>15</v>
      </c>
      <c r="D4" s="4"/>
      <c r="E4" s="4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6" t="s">
        <v>8</v>
      </c>
      <c r="B5" s="6"/>
      <c r="C5" s="4">
        <v>5</v>
      </c>
      <c r="D5" s="4"/>
      <c r="E5" s="4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4" t="s">
        <v>5</v>
      </c>
      <c r="C7" s="4" t="s">
        <v>0</v>
      </c>
      <c r="D7" s="4" t="s">
        <v>1</v>
      </c>
      <c r="E7" s="4" t="s">
        <v>2</v>
      </c>
      <c r="F7" s="13" t="s">
        <v>13</v>
      </c>
      <c r="G7" s="13"/>
      <c r="H7" s="13"/>
      <c r="I7" s="13"/>
      <c r="J7" s="13"/>
      <c r="K7" s="13" t="s">
        <v>14</v>
      </c>
      <c r="L7" s="13"/>
      <c r="M7" s="13"/>
      <c r="N7" s="13"/>
      <c r="O7" s="13"/>
      <c r="P7" s="13" t="s">
        <v>15</v>
      </c>
      <c r="Q7" s="13"/>
      <c r="R7" s="13"/>
      <c r="S7" s="13"/>
      <c r="T7" s="13"/>
      <c r="U7" s="13" t="s">
        <v>16</v>
      </c>
      <c r="V7" s="13"/>
      <c r="W7" s="13"/>
      <c r="X7" s="13"/>
      <c r="Y7" s="13"/>
    </row>
    <row r="8" spans="1:25" ht="12.75">
      <c r="A8" s="4"/>
      <c r="B8" s="4"/>
      <c r="C8" s="4"/>
      <c r="D8" s="4"/>
      <c r="E8" s="4"/>
      <c r="F8" s="13" t="s">
        <v>9</v>
      </c>
      <c r="G8" s="13"/>
      <c r="H8" s="13" t="s">
        <v>3</v>
      </c>
      <c r="I8" s="13"/>
      <c r="J8" s="7" t="s">
        <v>4</v>
      </c>
      <c r="K8" s="13" t="s">
        <v>9</v>
      </c>
      <c r="L8" s="13"/>
      <c r="M8" s="13" t="s">
        <v>3</v>
      </c>
      <c r="N8" s="13"/>
      <c r="O8" s="7" t="s">
        <v>4</v>
      </c>
      <c r="P8" s="13" t="s">
        <v>9</v>
      </c>
      <c r="Q8" s="13"/>
      <c r="R8" s="13" t="s">
        <v>3</v>
      </c>
      <c r="S8" s="13"/>
      <c r="T8" s="7" t="s">
        <v>4</v>
      </c>
      <c r="U8" s="13" t="s">
        <v>9</v>
      </c>
      <c r="V8" s="13"/>
      <c r="W8" s="13" t="s">
        <v>3</v>
      </c>
      <c r="X8" s="13"/>
      <c r="Y8" s="4" t="s">
        <v>4</v>
      </c>
    </row>
    <row r="9" spans="1:25" ht="12.75">
      <c r="A9" s="4"/>
      <c r="B9" s="4"/>
      <c r="C9" s="4"/>
      <c r="D9" s="4"/>
      <c r="E9" s="4"/>
      <c r="F9" s="7" t="s">
        <v>10</v>
      </c>
      <c r="G9" s="7" t="s">
        <v>11</v>
      </c>
      <c r="H9" s="7" t="s">
        <v>12</v>
      </c>
      <c r="I9" s="7" t="s">
        <v>11</v>
      </c>
      <c r="J9" s="7"/>
      <c r="K9" s="7" t="s">
        <v>12</v>
      </c>
      <c r="L9" s="7" t="s">
        <v>11</v>
      </c>
      <c r="M9" s="7" t="s">
        <v>12</v>
      </c>
      <c r="N9" s="7" t="s">
        <v>11</v>
      </c>
      <c r="O9" s="7"/>
      <c r="P9" s="7" t="s">
        <v>12</v>
      </c>
      <c r="Q9" s="7" t="s">
        <v>11</v>
      </c>
      <c r="R9" s="7" t="s">
        <v>12</v>
      </c>
      <c r="S9" s="7" t="s">
        <v>11</v>
      </c>
      <c r="T9" s="7"/>
      <c r="U9" s="7" t="s">
        <v>12</v>
      </c>
      <c r="V9" s="7" t="s">
        <v>11</v>
      </c>
      <c r="W9" s="7" t="s">
        <v>12</v>
      </c>
      <c r="X9" s="7" t="s">
        <v>11</v>
      </c>
      <c r="Y9" s="4"/>
    </row>
    <row r="10" spans="1:25" ht="12.75">
      <c r="A10" s="4"/>
      <c r="B10" s="4"/>
      <c r="C10" s="4"/>
      <c r="D10" s="4"/>
      <c r="E10" s="4"/>
      <c r="F10" s="4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>
        <v>1</v>
      </c>
      <c r="B11" s="4">
        <v>0.20551235351250363</v>
      </c>
      <c r="C11" s="4">
        <v>4</v>
      </c>
      <c r="D11" s="4">
        <v>15</v>
      </c>
      <c r="E11" s="8">
        <f aca="true" t="shared" si="0" ref="E11:E28">C11+(D11-C11)*B11</f>
        <v>6.26063588863754</v>
      </c>
      <c r="F11" s="9">
        <f>IF(E11&gt;5,0,5-E11)</f>
        <v>0</v>
      </c>
      <c r="G11" s="8">
        <f>2.5*F11</f>
        <v>0</v>
      </c>
      <c r="H11" s="8">
        <f>IF(E11&gt;5,E11-5,0)</f>
        <v>1.2606358886375402</v>
      </c>
      <c r="I11" s="8">
        <f>H11*50</f>
        <v>63.03179443187701</v>
      </c>
      <c r="J11" s="8">
        <f>I11+G11</f>
        <v>63.03179443187701</v>
      </c>
      <c r="K11" s="10">
        <f>IF(E11&gt;10,0,10-E11)</f>
        <v>3.73936411136246</v>
      </c>
      <c r="L11" s="10">
        <f>K11*2.5</f>
        <v>9.34841027840615</v>
      </c>
      <c r="M11" s="10">
        <f>IF(E11&gt;10,E11-10,0)</f>
        <v>0</v>
      </c>
      <c r="N11" s="10">
        <f>M11*50</f>
        <v>0</v>
      </c>
      <c r="O11" s="10">
        <f>L11+N11</f>
        <v>9.34841027840615</v>
      </c>
      <c r="P11" s="10">
        <f>IF(E11&gt;15,0,15-E11)</f>
        <v>8.739364111362459</v>
      </c>
      <c r="Q11" s="8">
        <f>P11*2.5</f>
        <v>21.84841027840615</v>
      </c>
      <c r="R11" s="8">
        <f>IF(E11&gt;15,E11-15,0)</f>
        <v>0</v>
      </c>
      <c r="S11" s="8">
        <f>R11*50</f>
        <v>0</v>
      </c>
      <c r="T11" s="8">
        <f>S11+Q11</f>
        <v>21.84841027840615</v>
      </c>
      <c r="U11" s="8">
        <f>IF(E11&gt;20,0,20-E11)</f>
        <v>13.739364111362459</v>
      </c>
      <c r="V11" s="8">
        <f>U11*2.5</f>
        <v>34.34841027840615</v>
      </c>
      <c r="W11" s="4">
        <f>IF(E11&gt;20,E11-20,0)</f>
        <v>0</v>
      </c>
      <c r="X11" s="4">
        <f>W11*50</f>
        <v>0</v>
      </c>
      <c r="Y11" s="8">
        <f>X11+V11</f>
        <v>34.34841027840615</v>
      </c>
    </row>
    <row r="12" spans="1:25" ht="12.75">
      <c r="A12" s="4">
        <v>2</v>
      </c>
      <c r="B12" s="4">
        <v>0.8495344518532102</v>
      </c>
      <c r="C12" s="4">
        <v>4</v>
      </c>
      <c r="D12" s="4">
        <v>15</v>
      </c>
      <c r="E12" s="8">
        <f t="shared" si="0"/>
        <v>13.344878970385313</v>
      </c>
      <c r="F12" s="9">
        <f aca="true" t="shared" si="1" ref="F12:F75">IF(E12&gt;5,0,5-E12)</f>
        <v>0</v>
      </c>
      <c r="G12" s="8">
        <f aca="true" t="shared" si="2" ref="G12:G75">2.5*F12</f>
        <v>0</v>
      </c>
      <c r="H12" s="8">
        <f aca="true" t="shared" si="3" ref="H12:H75">IF(E12&gt;5,E12-5,0)</f>
        <v>8.344878970385313</v>
      </c>
      <c r="I12" s="8">
        <f aca="true" t="shared" si="4" ref="I12:I75">H12*50</f>
        <v>417.24394851926564</v>
      </c>
      <c r="J12" s="8">
        <f aca="true" t="shared" si="5" ref="J12:J75">I12+G12</f>
        <v>417.24394851926564</v>
      </c>
      <c r="K12" s="10">
        <f aca="true" t="shared" si="6" ref="K12:K75">IF(E12&gt;10,0,10-E12)</f>
        <v>0</v>
      </c>
      <c r="L12" s="10">
        <f aca="true" t="shared" si="7" ref="L12:L75">K12*2.5</f>
        <v>0</v>
      </c>
      <c r="M12" s="10">
        <f aca="true" t="shared" si="8" ref="M12:M75">IF(E12&gt;10,E12-10,0)</f>
        <v>3.344878970385313</v>
      </c>
      <c r="N12" s="10">
        <f aca="true" t="shared" si="9" ref="N12:N75">M12*50</f>
        <v>167.24394851926564</v>
      </c>
      <c r="O12" s="10">
        <f aca="true" t="shared" si="10" ref="O12:O75">L12+N12</f>
        <v>167.24394851926564</v>
      </c>
      <c r="P12" s="10">
        <f aca="true" t="shared" si="11" ref="P12:P75">IF(E12&gt;15,0,15-E12)</f>
        <v>1.655121029614687</v>
      </c>
      <c r="Q12" s="8">
        <f aca="true" t="shared" si="12" ref="Q12:Q75">P12*2.5</f>
        <v>4.1378025740367175</v>
      </c>
      <c r="R12" s="8">
        <f aca="true" t="shared" si="13" ref="R12:R75">IF(E12&gt;15,E12-15,0)</f>
        <v>0</v>
      </c>
      <c r="S12" s="8">
        <f aca="true" t="shared" si="14" ref="S12:S75">R12*50</f>
        <v>0</v>
      </c>
      <c r="T12" s="8">
        <f aca="true" t="shared" si="15" ref="T12:T75">S12+Q12</f>
        <v>4.1378025740367175</v>
      </c>
      <c r="U12" s="8">
        <f aca="true" t="shared" si="16" ref="U12:U75">IF(E12&gt;20,0,20-E12)</f>
        <v>6.655121029614687</v>
      </c>
      <c r="V12" s="8">
        <f aca="true" t="shared" si="17" ref="V12:V75">U12*2.5</f>
        <v>16.63780257403672</v>
      </c>
      <c r="W12" s="4">
        <f aca="true" t="shared" si="18" ref="W12:W75">IF(E12&gt;20,E12-20,0)</f>
        <v>0</v>
      </c>
      <c r="X12" s="4">
        <f aca="true" t="shared" si="19" ref="X12:X75">W12*50</f>
        <v>0</v>
      </c>
      <c r="Y12" s="8">
        <f aca="true" t="shared" si="20" ref="Y12:Y75">X12+V12</f>
        <v>16.63780257403672</v>
      </c>
    </row>
    <row r="13" spans="1:25" ht="12.75">
      <c r="A13" s="4">
        <v>3</v>
      </c>
      <c r="B13" s="4">
        <v>0.4891786503773048</v>
      </c>
      <c r="C13" s="4">
        <v>4</v>
      </c>
      <c r="D13" s="4">
        <v>15</v>
      </c>
      <c r="E13" s="8">
        <f t="shared" si="0"/>
        <v>9.380965154150353</v>
      </c>
      <c r="F13" s="9">
        <f t="shared" si="1"/>
        <v>0</v>
      </c>
      <c r="G13" s="8">
        <f t="shared" si="2"/>
        <v>0</v>
      </c>
      <c r="H13" s="8">
        <f t="shared" si="3"/>
        <v>4.380965154150353</v>
      </c>
      <c r="I13" s="8">
        <f t="shared" si="4"/>
        <v>219.04825770751762</v>
      </c>
      <c r="J13" s="8">
        <f t="shared" si="5"/>
        <v>219.04825770751762</v>
      </c>
      <c r="K13" s="10">
        <f t="shared" si="6"/>
        <v>0.6190348458496473</v>
      </c>
      <c r="L13" s="10">
        <f t="shared" si="7"/>
        <v>1.5475871146241182</v>
      </c>
      <c r="M13" s="10">
        <f t="shared" si="8"/>
        <v>0</v>
      </c>
      <c r="N13" s="10">
        <f t="shared" si="9"/>
        <v>0</v>
      </c>
      <c r="O13" s="10">
        <f t="shared" si="10"/>
        <v>1.5475871146241182</v>
      </c>
      <c r="P13" s="10">
        <f t="shared" si="11"/>
        <v>5.619034845849647</v>
      </c>
      <c r="Q13" s="8">
        <f t="shared" si="12"/>
        <v>14.047587114624118</v>
      </c>
      <c r="R13" s="8">
        <f t="shared" si="13"/>
        <v>0</v>
      </c>
      <c r="S13" s="8">
        <f t="shared" si="14"/>
        <v>0</v>
      </c>
      <c r="T13" s="8">
        <f t="shared" si="15"/>
        <v>14.047587114624118</v>
      </c>
      <c r="U13" s="8">
        <f t="shared" si="16"/>
        <v>10.619034845849647</v>
      </c>
      <c r="V13" s="8">
        <f t="shared" si="17"/>
        <v>26.54758711462412</v>
      </c>
      <c r="W13" s="4">
        <f t="shared" si="18"/>
        <v>0</v>
      </c>
      <c r="X13" s="4">
        <f t="shared" si="19"/>
        <v>0</v>
      </c>
      <c r="Y13" s="8">
        <f t="shared" si="20"/>
        <v>26.54758711462412</v>
      </c>
    </row>
    <row r="14" spans="1:25" ht="12.75">
      <c r="A14" s="4">
        <v>4</v>
      </c>
      <c r="B14" s="4">
        <v>0.43485235551035384</v>
      </c>
      <c r="C14" s="4">
        <v>4</v>
      </c>
      <c r="D14" s="4">
        <v>15</v>
      </c>
      <c r="E14" s="8">
        <f t="shared" si="0"/>
        <v>8.783375910613891</v>
      </c>
      <c r="F14" s="9">
        <f t="shared" si="1"/>
        <v>0</v>
      </c>
      <c r="G14" s="8">
        <f t="shared" si="2"/>
        <v>0</v>
      </c>
      <c r="H14" s="8">
        <f t="shared" si="3"/>
        <v>3.7833759106138913</v>
      </c>
      <c r="I14" s="8">
        <f t="shared" si="4"/>
        <v>189.16879553069458</v>
      </c>
      <c r="J14" s="8">
        <f t="shared" si="5"/>
        <v>189.16879553069458</v>
      </c>
      <c r="K14" s="10">
        <f t="shared" si="6"/>
        <v>1.2166240893861087</v>
      </c>
      <c r="L14" s="10">
        <f t="shared" si="7"/>
        <v>3.0415602234652717</v>
      </c>
      <c r="M14" s="10">
        <f t="shared" si="8"/>
        <v>0</v>
      </c>
      <c r="N14" s="10">
        <f t="shared" si="9"/>
        <v>0</v>
      </c>
      <c r="O14" s="10">
        <f t="shared" si="10"/>
        <v>3.0415602234652717</v>
      </c>
      <c r="P14" s="10">
        <f t="shared" si="11"/>
        <v>6.216624089386109</v>
      </c>
      <c r="Q14" s="8">
        <f t="shared" si="12"/>
        <v>15.541560223465272</v>
      </c>
      <c r="R14" s="8">
        <f t="shared" si="13"/>
        <v>0</v>
      </c>
      <c r="S14" s="8">
        <f t="shared" si="14"/>
        <v>0</v>
      </c>
      <c r="T14" s="8">
        <f t="shared" si="15"/>
        <v>15.541560223465272</v>
      </c>
      <c r="U14" s="8">
        <f t="shared" si="16"/>
        <v>11.216624089386109</v>
      </c>
      <c r="V14" s="8">
        <f t="shared" si="17"/>
        <v>28.04156022346527</v>
      </c>
      <c r="W14" s="4">
        <f t="shared" si="18"/>
        <v>0</v>
      </c>
      <c r="X14" s="4">
        <f t="shared" si="19"/>
        <v>0</v>
      </c>
      <c r="Y14" s="8">
        <f t="shared" si="20"/>
        <v>28.04156022346527</v>
      </c>
    </row>
    <row r="15" spans="1:25" ht="12.75">
      <c r="A15" s="4">
        <v>5</v>
      </c>
      <c r="B15" s="4">
        <v>0.8963104671850477</v>
      </c>
      <c r="C15" s="4">
        <v>4</v>
      </c>
      <c r="D15" s="4">
        <v>15</v>
      </c>
      <c r="E15" s="8">
        <f t="shared" si="0"/>
        <v>13.859415139035525</v>
      </c>
      <c r="F15" s="9">
        <f t="shared" si="1"/>
        <v>0</v>
      </c>
      <c r="G15" s="8">
        <f t="shared" si="2"/>
        <v>0</v>
      </c>
      <c r="H15" s="8">
        <f t="shared" si="3"/>
        <v>8.859415139035525</v>
      </c>
      <c r="I15" s="8">
        <f t="shared" si="4"/>
        <v>442.97075695177625</v>
      </c>
      <c r="J15" s="8">
        <f t="shared" si="5"/>
        <v>442.97075695177625</v>
      </c>
      <c r="K15" s="10">
        <f t="shared" si="6"/>
        <v>0</v>
      </c>
      <c r="L15" s="10">
        <f t="shared" si="7"/>
        <v>0</v>
      </c>
      <c r="M15" s="10">
        <f t="shared" si="8"/>
        <v>3.8594151390355247</v>
      </c>
      <c r="N15" s="10">
        <f t="shared" si="9"/>
        <v>192.97075695177622</v>
      </c>
      <c r="O15" s="10">
        <f t="shared" si="10"/>
        <v>192.97075695177622</v>
      </c>
      <c r="P15" s="10">
        <f t="shared" si="11"/>
        <v>1.1405848609644753</v>
      </c>
      <c r="Q15" s="8">
        <f t="shared" si="12"/>
        <v>2.8514621524111883</v>
      </c>
      <c r="R15" s="8">
        <f t="shared" si="13"/>
        <v>0</v>
      </c>
      <c r="S15" s="8">
        <f t="shared" si="14"/>
        <v>0</v>
      </c>
      <c r="T15" s="8">
        <f t="shared" si="15"/>
        <v>2.8514621524111883</v>
      </c>
      <c r="U15" s="8">
        <f t="shared" si="16"/>
        <v>6.140584860964475</v>
      </c>
      <c r="V15" s="8">
        <f t="shared" si="17"/>
        <v>15.351462152411187</v>
      </c>
      <c r="W15" s="4">
        <f t="shared" si="18"/>
        <v>0</v>
      </c>
      <c r="X15" s="4">
        <f t="shared" si="19"/>
        <v>0</v>
      </c>
      <c r="Y15" s="8">
        <f t="shared" si="20"/>
        <v>15.351462152411187</v>
      </c>
    </row>
    <row r="16" spans="1:25" ht="12.75">
      <c r="A16" s="4">
        <v>6</v>
      </c>
      <c r="B16" s="4">
        <v>0.8764252243534516</v>
      </c>
      <c r="C16" s="4">
        <v>4</v>
      </c>
      <c r="D16" s="4">
        <v>15</v>
      </c>
      <c r="E16" s="8">
        <f t="shared" si="0"/>
        <v>13.640677467887969</v>
      </c>
      <c r="F16" s="9">
        <f t="shared" si="1"/>
        <v>0</v>
      </c>
      <c r="G16" s="8">
        <f t="shared" si="2"/>
        <v>0</v>
      </c>
      <c r="H16" s="8">
        <f t="shared" si="3"/>
        <v>8.640677467887969</v>
      </c>
      <c r="I16" s="8">
        <f t="shared" si="4"/>
        <v>432.0338733943984</v>
      </c>
      <c r="J16" s="8">
        <f t="shared" si="5"/>
        <v>432.0338733943984</v>
      </c>
      <c r="K16" s="10">
        <f t="shared" si="6"/>
        <v>0</v>
      </c>
      <c r="L16" s="10">
        <f t="shared" si="7"/>
        <v>0</v>
      </c>
      <c r="M16" s="10">
        <f t="shared" si="8"/>
        <v>3.6406774678879685</v>
      </c>
      <c r="N16" s="10">
        <f t="shared" si="9"/>
        <v>182.03387339439843</v>
      </c>
      <c r="O16" s="10">
        <f t="shared" si="10"/>
        <v>182.03387339439843</v>
      </c>
      <c r="P16" s="10">
        <f t="shared" si="11"/>
        <v>1.3593225321120315</v>
      </c>
      <c r="Q16" s="8">
        <f t="shared" si="12"/>
        <v>3.3983063302800787</v>
      </c>
      <c r="R16" s="8">
        <f t="shared" si="13"/>
        <v>0</v>
      </c>
      <c r="S16" s="8">
        <f t="shared" si="14"/>
        <v>0</v>
      </c>
      <c r="T16" s="8">
        <f t="shared" si="15"/>
        <v>3.3983063302800787</v>
      </c>
      <c r="U16" s="8">
        <f t="shared" si="16"/>
        <v>6.3593225321120315</v>
      </c>
      <c r="V16" s="8">
        <f t="shared" si="17"/>
        <v>15.898306330280079</v>
      </c>
      <c r="W16" s="4">
        <f t="shared" si="18"/>
        <v>0</v>
      </c>
      <c r="X16" s="4">
        <f t="shared" si="19"/>
        <v>0</v>
      </c>
      <c r="Y16" s="8">
        <f t="shared" si="20"/>
        <v>15.898306330280079</v>
      </c>
    </row>
    <row r="17" spans="1:25" ht="12.75">
      <c r="A17" s="4">
        <v>7</v>
      </c>
      <c r="B17" s="4">
        <v>0.583455375248203</v>
      </c>
      <c r="C17" s="4">
        <v>4</v>
      </c>
      <c r="D17" s="4">
        <v>15</v>
      </c>
      <c r="E17" s="8">
        <f t="shared" si="0"/>
        <v>10.418009127730233</v>
      </c>
      <c r="F17" s="9">
        <f t="shared" si="1"/>
        <v>0</v>
      </c>
      <c r="G17" s="8">
        <f t="shared" si="2"/>
        <v>0</v>
      </c>
      <c r="H17" s="8">
        <f t="shared" si="3"/>
        <v>5.418009127730233</v>
      </c>
      <c r="I17" s="8">
        <f t="shared" si="4"/>
        <v>270.9004563865117</v>
      </c>
      <c r="J17" s="8">
        <f t="shared" si="5"/>
        <v>270.9004563865117</v>
      </c>
      <c r="K17" s="10">
        <f t="shared" si="6"/>
        <v>0</v>
      </c>
      <c r="L17" s="10">
        <f t="shared" si="7"/>
        <v>0</v>
      </c>
      <c r="M17" s="10">
        <f t="shared" si="8"/>
        <v>0.41800912773023313</v>
      </c>
      <c r="N17" s="10">
        <f t="shared" si="9"/>
        <v>20.900456386511657</v>
      </c>
      <c r="O17" s="10">
        <f t="shared" si="10"/>
        <v>20.900456386511657</v>
      </c>
      <c r="P17" s="10">
        <f t="shared" si="11"/>
        <v>4.581990872269767</v>
      </c>
      <c r="Q17" s="8">
        <f t="shared" si="12"/>
        <v>11.454977180674417</v>
      </c>
      <c r="R17" s="8">
        <f t="shared" si="13"/>
        <v>0</v>
      </c>
      <c r="S17" s="8">
        <f t="shared" si="14"/>
        <v>0</v>
      </c>
      <c r="T17" s="8">
        <f t="shared" si="15"/>
        <v>11.454977180674417</v>
      </c>
      <c r="U17" s="8">
        <f t="shared" si="16"/>
        <v>9.581990872269767</v>
      </c>
      <c r="V17" s="8">
        <f t="shared" si="17"/>
        <v>23.95497718067442</v>
      </c>
      <c r="W17" s="4">
        <f t="shared" si="18"/>
        <v>0</v>
      </c>
      <c r="X17" s="4">
        <f t="shared" si="19"/>
        <v>0</v>
      </c>
      <c r="Y17" s="8">
        <f t="shared" si="20"/>
        <v>23.95497718067442</v>
      </c>
    </row>
    <row r="18" spans="1:25" ht="12.75">
      <c r="A18" s="4">
        <v>8</v>
      </c>
      <c r="B18" s="4">
        <v>0.32656731260178073</v>
      </c>
      <c r="C18" s="4">
        <v>4</v>
      </c>
      <c r="D18" s="4">
        <v>15</v>
      </c>
      <c r="E18" s="8">
        <f t="shared" si="0"/>
        <v>7.592240438619588</v>
      </c>
      <c r="F18" s="9">
        <f t="shared" si="1"/>
        <v>0</v>
      </c>
      <c r="G18" s="8">
        <f t="shared" si="2"/>
        <v>0</v>
      </c>
      <c r="H18" s="8">
        <f t="shared" si="3"/>
        <v>2.592240438619588</v>
      </c>
      <c r="I18" s="8">
        <f t="shared" si="4"/>
        <v>129.6120219309794</v>
      </c>
      <c r="J18" s="8">
        <f t="shared" si="5"/>
        <v>129.6120219309794</v>
      </c>
      <c r="K18" s="10">
        <f t="shared" si="6"/>
        <v>2.407759561380412</v>
      </c>
      <c r="L18" s="10">
        <f t="shared" si="7"/>
        <v>6.01939890345103</v>
      </c>
      <c r="M18" s="10">
        <f t="shared" si="8"/>
        <v>0</v>
      </c>
      <c r="N18" s="10">
        <f t="shared" si="9"/>
        <v>0</v>
      </c>
      <c r="O18" s="10">
        <f t="shared" si="10"/>
        <v>6.01939890345103</v>
      </c>
      <c r="P18" s="10">
        <f t="shared" si="11"/>
        <v>7.407759561380412</v>
      </c>
      <c r="Q18" s="8">
        <f t="shared" si="12"/>
        <v>18.51939890345103</v>
      </c>
      <c r="R18" s="8">
        <f t="shared" si="13"/>
        <v>0</v>
      </c>
      <c r="S18" s="8">
        <f t="shared" si="14"/>
        <v>0</v>
      </c>
      <c r="T18" s="8">
        <f t="shared" si="15"/>
        <v>18.51939890345103</v>
      </c>
      <c r="U18" s="8">
        <f t="shared" si="16"/>
        <v>12.407759561380413</v>
      </c>
      <c r="V18" s="8">
        <f t="shared" si="17"/>
        <v>31.019398903451034</v>
      </c>
      <c r="W18" s="4">
        <f t="shared" si="18"/>
        <v>0</v>
      </c>
      <c r="X18" s="4">
        <f t="shared" si="19"/>
        <v>0</v>
      </c>
      <c r="Y18" s="8">
        <f t="shared" si="20"/>
        <v>31.019398903451034</v>
      </c>
    </row>
    <row r="19" spans="1:25" ht="12.75">
      <c r="A19" s="4">
        <v>9</v>
      </c>
      <c r="B19" s="4">
        <v>0.4289040620885969</v>
      </c>
      <c r="C19" s="4">
        <v>4</v>
      </c>
      <c r="D19" s="4">
        <v>15</v>
      </c>
      <c r="E19" s="8">
        <f t="shared" si="0"/>
        <v>8.717944682974565</v>
      </c>
      <c r="F19" s="9">
        <f t="shared" si="1"/>
        <v>0</v>
      </c>
      <c r="G19" s="8">
        <f t="shared" si="2"/>
        <v>0</v>
      </c>
      <c r="H19" s="8">
        <f t="shared" si="3"/>
        <v>3.717944682974565</v>
      </c>
      <c r="I19" s="8">
        <f t="shared" si="4"/>
        <v>185.89723414872824</v>
      </c>
      <c r="J19" s="8">
        <f t="shared" si="5"/>
        <v>185.89723414872824</v>
      </c>
      <c r="K19" s="10">
        <f t="shared" si="6"/>
        <v>1.282055317025435</v>
      </c>
      <c r="L19" s="10">
        <f t="shared" si="7"/>
        <v>3.2051382925635874</v>
      </c>
      <c r="M19" s="10">
        <f t="shared" si="8"/>
        <v>0</v>
      </c>
      <c r="N19" s="10">
        <f t="shared" si="9"/>
        <v>0</v>
      </c>
      <c r="O19" s="10">
        <f t="shared" si="10"/>
        <v>3.2051382925635874</v>
      </c>
      <c r="P19" s="10">
        <f t="shared" si="11"/>
        <v>6.282055317025435</v>
      </c>
      <c r="Q19" s="8">
        <f t="shared" si="12"/>
        <v>15.705138292563587</v>
      </c>
      <c r="R19" s="8">
        <f t="shared" si="13"/>
        <v>0</v>
      </c>
      <c r="S19" s="8">
        <f t="shared" si="14"/>
        <v>0</v>
      </c>
      <c r="T19" s="8">
        <f t="shared" si="15"/>
        <v>15.705138292563587</v>
      </c>
      <c r="U19" s="8">
        <f t="shared" si="16"/>
        <v>11.282055317025435</v>
      </c>
      <c r="V19" s="8">
        <f t="shared" si="17"/>
        <v>28.20513829256359</v>
      </c>
      <c r="W19" s="4">
        <f t="shared" si="18"/>
        <v>0</v>
      </c>
      <c r="X19" s="4">
        <f t="shared" si="19"/>
        <v>0</v>
      </c>
      <c r="Y19" s="8">
        <f t="shared" si="20"/>
        <v>28.20513829256359</v>
      </c>
    </row>
    <row r="20" spans="1:25" ht="12.75">
      <c r="A20" s="4">
        <v>10</v>
      </c>
      <c r="B20" s="4">
        <v>0.47812077210998183</v>
      </c>
      <c r="C20" s="4">
        <v>4</v>
      </c>
      <c r="D20" s="4">
        <v>15</v>
      </c>
      <c r="E20" s="8">
        <f t="shared" si="0"/>
        <v>9.2593284932098</v>
      </c>
      <c r="F20" s="9">
        <f t="shared" si="1"/>
        <v>0</v>
      </c>
      <c r="G20" s="8">
        <f t="shared" si="2"/>
        <v>0</v>
      </c>
      <c r="H20" s="8">
        <f t="shared" si="3"/>
        <v>4.2593284932098</v>
      </c>
      <c r="I20" s="8">
        <f t="shared" si="4"/>
        <v>212.96642466049002</v>
      </c>
      <c r="J20" s="8">
        <f t="shared" si="5"/>
        <v>212.96642466049002</v>
      </c>
      <c r="K20" s="10">
        <f t="shared" si="6"/>
        <v>0.7406715067901999</v>
      </c>
      <c r="L20" s="10">
        <f t="shared" si="7"/>
        <v>1.8516787669754997</v>
      </c>
      <c r="M20" s="10">
        <f t="shared" si="8"/>
        <v>0</v>
      </c>
      <c r="N20" s="10">
        <f t="shared" si="9"/>
        <v>0</v>
      </c>
      <c r="O20" s="10">
        <f t="shared" si="10"/>
        <v>1.8516787669754997</v>
      </c>
      <c r="P20" s="10">
        <f t="shared" si="11"/>
        <v>5.7406715067902</v>
      </c>
      <c r="Q20" s="8">
        <f t="shared" si="12"/>
        <v>14.3516787669755</v>
      </c>
      <c r="R20" s="8">
        <f t="shared" si="13"/>
        <v>0</v>
      </c>
      <c r="S20" s="8">
        <f t="shared" si="14"/>
        <v>0</v>
      </c>
      <c r="T20" s="8">
        <f t="shared" si="15"/>
        <v>14.3516787669755</v>
      </c>
      <c r="U20" s="8">
        <f t="shared" si="16"/>
        <v>10.7406715067902</v>
      </c>
      <c r="V20" s="8">
        <f t="shared" si="17"/>
        <v>26.8516787669755</v>
      </c>
      <c r="W20" s="4">
        <f t="shared" si="18"/>
        <v>0</v>
      </c>
      <c r="X20" s="4">
        <f t="shared" si="19"/>
        <v>0</v>
      </c>
      <c r="Y20" s="8">
        <f t="shared" si="20"/>
        <v>26.8516787669755</v>
      </c>
    </row>
    <row r="21" spans="1:25" ht="12.75">
      <c r="A21" s="4">
        <v>11</v>
      </c>
      <c r="B21" s="4">
        <v>0.8354298921315388</v>
      </c>
      <c r="C21" s="4">
        <v>4</v>
      </c>
      <c r="D21" s="4">
        <v>15</v>
      </c>
      <c r="E21" s="8">
        <f t="shared" si="0"/>
        <v>13.189728813446926</v>
      </c>
      <c r="F21" s="9">
        <f t="shared" si="1"/>
        <v>0</v>
      </c>
      <c r="G21" s="8">
        <f t="shared" si="2"/>
        <v>0</v>
      </c>
      <c r="H21" s="8">
        <f t="shared" si="3"/>
        <v>8.189728813446926</v>
      </c>
      <c r="I21" s="8">
        <f t="shared" si="4"/>
        <v>409.4864406723463</v>
      </c>
      <c r="J21" s="8">
        <f t="shared" si="5"/>
        <v>409.4864406723463</v>
      </c>
      <c r="K21" s="10">
        <f t="shared" si="6"/>
        <v>0</v>
      </c>
      <c r="L21" s="10">
        <f t="shared" si="7"/>
        <v>0</v>
      </c>
      <c r="M21" s="10">
        <f t="shared" si="8"/>
        <v>3.1897288134469264</v>
      </c>
      <c r="N21" s="10">
        <f t="shared" si="9"/>
        <v>159.4864406723463</v>
      </c>
      <c r="O21" s="10">
        <f t="shared" si="10"/>
        <v>159.4864406723463</v>
      </c>
      <c r="P21" s="10">
        <f t="shared" si="11"/>
        <v>1.8102711865530736</v>
      </c>
      <c r="Q21" s="8">
        <f t="shared" si="12"/>
        <v>4.525677966382684</v>
      </c>
      <c r="R21" s="8">
        <f t="shared" si="13"/>
        <v>0</v>
      </c>
      <c r="S21" s="8">
        <f t="shared" si="14"/>
        <v>0</v>
      </c>
      <c r="T21" s="8">
        <f t="shared" si="15"/>
        <v>4.525677966382684</v>
      </c>
      <c r="U21" s="8">
        <f t="shared" si="16"/>
        <v>6.810271186553074</v>
      </c>
      <c r="V21" s="8">
        <f t="shared" si="17"/>
        <v>17.025677966382684</v>
      </c>
      <c r="W21" s="4">
        <f t="shared" si="18"/>
        <v>0</v>
      </c>
      <c r="X21" s="4">
        <f t="shared" si="19"/>
        <v>0</v>
      </c>
      <c r="Y21" s="8">
        <f t="shared" si="20"/>
        <v>17.025677966382684</v>
      </c>
    </row>
    <row r="22" spans="1:25" ht="12.75">
      <c r="A22" s="4">
        <v>12</v>
      </c>
      <c r="B22" s="4">
        <v>0.9682976238429735</v>
      </c>
      <c r="C22" s="4">
        <v>4</v>
      </c>
      <c r="D22" s="4">
        <v>15</v>
      </c>
      <c r="E22" s="8">
        <f t="shared" si="0"/>
        <v>14.651273862272708</v>
      </c>
      <c r="F22" s="9">
        <f t="shared" si="1"/>
        <v>0</v>
      </c>
      <c r="G22" s="8">
        <f t="shared" si="2"/>
        <v>0</v>
      </c>
      <c r="H22" s="8">
        <f t="shared" si="3"/>
        <v>9.651273862272708</v>
      </c>
      <c r="I22" s="8">
        <f t="shared" si="4"/>
        <v>482.5636931136354</v>
      </c>
      <c r="J22" s="8">
        <f t="shared" si="5"/>
        <v>482.5636931136354</v>
      </c>
      <c r="K22" s="10">
        <f t="shared" si="6"/>
        <v>0</v>
      </c>
      <c r="L22" s="10">
        <f t="shared" si="7"/>
        <v>0</v>
      </c>
      <c r="M22" s="10">
        <f t="shared" si="8"/>
        <v>4.651273862272708</v>
      </c>
      <c r="N22" s="10">
        <f t="shared" si="9"/>
        <v>232.5636931136354</v>
      </c>
      <c r="O22" s="10">
        <f t="shared" si="10"/>
        <v>232.5636931136354</v>
      </c>
      <c r="P22" s="10">
        <f t="shared" si="11"/>
        <v>0.3487261377272919</v>
      </c>
      <c r="Q22" s="8">
        <f t="shared" si="12"/>
        <v>0.8718153443182297</v>
      </c>
      <c r="R22" s="8">
        <f t="shared" si="13"/>
        <v>0</v>
      </c>
      <c r="S22" s="8">
        <f t="shared" si="14"/>
        <v>0</v>
      </c>
      <c r="T22" s="8">
        <f t="shared" si="15"/>
        <v>0.8718153443182297</v>
      </c>
      <c r="U22" s="8">
        <f t="shared" si="16"/>
        <v>5.348726137727292</v>
      </c>
      <c r="V22" s="8">
        <f t="shared" si="17"/>
        <v>13.371815344318229</v>
      </c>
      <c r="W22" s="4">
        <f t="shared" si="18"/>
        <v>0</v>
      </c>
      <c r="X22" s="4">
        <f t="shared" si="19"/>
        <v>0</v>
      </c>
      <c r="Y22" s="8">
        <f t="shared" si="20"/>
        <v>13.371815344318229</v>
      </c>
    </row>
    <row r="23" spans="1:25" ht="12.75">
      <c r="A23" s="4">
        <v>13</v>
      </c>
      <c r="B23" s="4">
        <v>0.8622907618423996</v>
      </c>
      <c r="C23" s="4">
        <v>4</v>
      </c>
      <c r="D23" s="4">
        <v>15</v>
      </c>
      <c r="E23" s="8">
        <f t="shared" si="0"/>
        <v>13.485198380266397</v>
      </c>
      <c r="F23" s="9">
        <f t="shared" si="1"/>
        <v>0</v>
      </c>
      <c r="G23" s="8">
        <f t="shared" si="2"/>
        <v>0</v>
      </c>
      <c r="H23" s="8">
        <f t="shared" si="3"/>
        <v>8.485198380266397</v>
      </c>
      <c r="I23" s="8">
        <f t="shared" si="4"/>
        <v>424.25991901331986</v>
      </c>
      <c r="J23" s="8">
        <f t="shared" si="5"/>
        <v>424.25991901331986</v>
      </c>
      <c r="K23" s="10">
        <f t="shared" si="6"/>
        <v>0</v>
      </c>
      <c r="L23" s="10">
        <f t="shared" si="7"/>
        <v>0</v>
      </c>
      <c r="M23" s="10">
        <f t="shared" si="8"/>
        <v>3.4851983802663966</v>
      </c>
      <c r="N23" s="10">
        <f t="shared" si="9"/>
        <v>174.25991901331983</v>
      </c>
      <c r="O23" s="10">
        <f t="shared" si="10"/>
        <v>174.25991901331983</v>
      </c>
      <c r="P23" s="10">
        <f t="shared" si="11"/>
        <v>1.5148016197336034</v>
      </c>
      <c r="Q23" s="8">
        <f t="shared" si="12"/>
        <v>3.7870040493340085</v>
      </c>
      <c r="R23" s="8">
        <f t="shared" si="13"/>
        <v>0</v>
      </c>
      <c r="S23" s="8">
        <f t="shared" si="14"/>
        <v>0</v>
      </c>
      <c r="T23" s="8">
        <f t="shared" si="15"/>
        <v>3.7870040493340085</v>
      </c>
      <c r="U23" s="8">
        <f t="shared" si="16"/>
        <v>6.514801619733603</v>
      </c>
      <c r="V23" s="8">
        <f t="shared" si="17"/>
        <v>16.28700404933401</v>
      </c>
      <c r="W23" s="4">
        <f t="shared" si="18"/>
        <v>0</v>
      </c>
      <c r="X23" s="4">
        <f t="shared" si="19"/>
        <v>0</v>
      </c>
      <c r="Y23" s="8">
        <f t="shared" si="20"/>
        <v>16.28700404933401</v>
      </c>
    </row>
    <row r="24" spans="1:25" ht="12.75">
      <c r="A24" s="4">
        <v>14</v>
      </c>
      <c r="B24" s="4">
        <v>0.7688990542065817</v>
      </c>
      <c r="C24" s="4">
        <v>4</v>
      </c>
      <c r="D24" s="4">
        <v>15</v>
      </c>
      <c r="E24" s="8">
        <f t="shared" si="0"/>
        <v>12.457889596272398</v>
      </c>
      <c r="F24" s="9">
        <f t="shared" si="1"/>
        <v>0</v>
      </c>
      <c r="G24" s="8">
        <f t="shared" si="2"/>
        <v>0</v>
      </c>
      <c r="H24" s="8">
        <f t="shared" si="3"/>
        <v>7.457889596272398</v>
      </c>
      <c r="I24" s="8">
        <f t="shared" si="4"/>
        <v>372.8944798136199</v>
      </c>
      <c r="J24" s="8">
        <f t="shared" si="5"/>
        <v>372.8944798136199</v>
      </c>
      <c r="K24" s="10">
        <f t="shared" si="6"/>
        <v>0</v>
      </c>
      <c r="L24" s="10">
        <f t="shared" si="7"/>
        <v>0</v>
      </c>
      <c r="M24" s="10">
        <f t="shared" si="8"/>
        <v>2.4578895962723983</v>
      </c>
      <c r="N24" s="10">
        <f t="shared" si="9"/>
        <v>122.89447981361991</v>
      </c>
      <c r="O24" s="10">
        <f t="shared" si="10"/>
        <v>122.89447981361991</v>
      </c>
      <c r="P24" s="10">
        <f t="shared" si="11"/>
        <v>2.5421104037276017</v>
      </c>
      <c r="Q24" s="8">
        <f t="shared" si="12"/>
        <v>6.355276009319004</v>
      </c>
      <c r="R24" s="8">
        <f t="shared" si="13"/>
        <v>0</v>
      </c>
      <c r="S24" s="8">
        <f t="shared" si="14"/>
        <v>0</v>
      </c>
      <c r="T24" s="8">
        <f t="shared" si="15"/>
        <v>6.355276009319004</v>
      </c>
      <c r="U24" s="8">
        <f t="shared" si="16"/>
        <v>7.542110403727602</v>
      </c>
      <c r="V24" s="8">
        <f t="shared" si="17"/>
        <v>18.855276009319006</v>
      </c>
      <c r="W24" s="4">
        <f t="shared" si="18"/>
        <v>0</v>
      </c>
      <c r="X24" s="4">
        <f t="shared" si="19"/>
        <v>0</v>
      </c>
      <c r="Y24" s="8">
        <f t="shared" si="20"/>
        <v>18.855276009319006</v>
      </c>
    </row>
    <row r="25" spans="1:25" ht="12.75">
      <c r="A25" s="4">
        <v>15</v>
      </c>
      <c r="B25" s="4">
        <v>0.5689383628385505</v>
      </c>
      <c r="C25" s="4">
        <v>4</v>
      </c>
      <c r="D25" s="4">
        <v>15</v>
      </c>
      <c r="E25" s="8">
        <f t="shared" si="0"/>
        <v>10.258321991224054</v>
      </c>
      <c r="F25" s="9">
        <f t="shared" si="1"/>
        <v>0</v>
      </c>
      <c r="G25" s="8">
        <f t="shared" si="2"/>
        <v>0</v>
      </c>
      <c r="H25" s="8">
        <f t="shared" si="3"/>
        <v>5.258321991224054</v>
      </c>
      <c r="I25" s="8">
        <f t="shared" si="4"/>
        <v>262.9160995612027</v>
      </c>
      <c r="J25" s="8">
        <f t="shared" si="5"/>
        <v>262.9160995612027</v>
      </c>
      <c r="K25" s="10">
        <f t="shared" si="6"/>
        <v>0</v>
      </c>
      <c r="L25" s="10">
        <f t="shared" si="7"/>
        <v>0</v>
      </c>
      <c r="M25" s="10">
        <f t="shared" si="8"/>
        <v>0.2583219912240544</v>
      </c>
      <c r="N25" s="10">
        <f t="shared" si="9"/>
        <v>12.91609956120272</v>
      </c>
      <c r="O25" s="10">
        <f t="shared" si="10"/>
        <v>12.91609956120272</v>
      </c>
      <c r="P25" s="10">
        <f t="shared" si="11"/>
        <v>4.741678008775946</v>
      </c>
      <c r="Q25" s="8">
        <f t="shared" si="12"/>
        <v>11.854195021939864</v>
      </c>
      <c r="R25" s="8">
        <f t="shared" si="13"/>
        <v>0</v>
      </c>
      <c r="S25" s="8">
        <f t="shared" si="14"/>
        <v>0</v>
      </c>
      <c r="T25" s="8">
        <f t="shared" si="15"/>
        <v>11.854195021939864</v>
      </c>
      <c r="U25" s="8">
        <f t="shared" si="16"/>
        <v>9.741678008775946</v>
      </c>
      <c r="V25" s="8">
        <f t="shared" si="17"/>
        <v>24.354195021939866</v>
      </c>
      <c r="W25" s="4">
        <f t="shared" si="18"/>
        <v>0</v>
      </c>
      <c r="X25" s="4">
        <f t="shared" si="19"/>
        <v>0</v>
      </c>
      <c r="Y25" s="8">
        <f t="shared" si="20"/>
        <v>24.354195021939866</v>
      </c>
    </row>
    <row r="26" spans="1:25" ht="12.75">
      <c r="A26" s="4">
        <v>16</v>
      </c>
      <c r="B26" s="4">
        <v>0.7549884374042843</v>
      </c>
      <c r="C26" s="4">
        <v>4</v>
      </c>
      <c r="D26" s="4">
        <v>15</v>
      </c>
      <c r="E26" s="8">
        <f t="shared" si="0"/>
        <v>12.304872811447128</v>
      </c>
      <c r="F26" s="9">
        <f t="shared" si="1"/>
        <v>0</v>
      </c>
      <c r="G26" s="8">
        <f t="shared" si="2"/>
        <v>0</v>
      </c>
      <c r="H26" s="8">
        <f t="shared" si="3"/>
        <v>7.304872811447128</v>
      </c>
      <c r="I26" s="8">
        <f t="shared" si="4"/>
        <v>365.2436405723564</v>
      </c>
      <c r="J26" s="8">
        <f t="shared" si="5"/>
        <v>365.2436405723564</v>
      </c>
      <c r="K26" s="10">
        <f t="shared" si="6"/>
        <v>0</v>
      </c>
      <c r="L26" s="10">
        <f t="shared" si="7"/>
        <v>0</v>
      </c>
      <c r="M26" s="10">
        <f t="shared" si="8"/>
        <v>2.3048728114471277</v>
      </c>
      <c r="N26" s="10">
        <f t="shared" si="9"/>
        <v>115.24364057235638</v>
      </c>
      <c r="O26" s="10">
        <f t="shared" si="10"/>
        <v>115.24364057235638</v>
      </c>
      <c r="P26" s="10">
        <f t="shared" si="11"/>
        <v>2.6951271885528723</v>
      </c>
      <c r="Q26" s="8">
        <f t="shared" si="12"/>
        <v>6.737817971382181</v>
      </c>
      <c r="R26" s="8">
        <f t="shared" si="13"/>
        <v>0</v>
      </c>
      <c r="S26" s="8">
        <f t="shared" si="14"/>
        <v>0</v>
      </c>
      <c r="T26" s="8">
        <f t="shared" si="15"/>
        <v>6.737817971382181</v>
      </c>
      <c r="U26" s="8">
        <f t="shared" si="16"/>
        <v>7.695127188552872</v>
      </c>
      <c r="V26" s="8">
        <f t="shared" si="17"/>
        <v>19.23781797138218</v>
      </c>
      <c r="W26" s="4">
        <f t="shared" si="18"/>
        <v>0</v>
      </c>
      <c r="X26" s="4">
        <f t="shared" si="19"/>
        <v>0</v>
      </c>
      <c r="Y26" s="8">
        <f t="shared" si="20"/>
        <v>19.23781797138218</v>
      </c>
    </row>
    <row r="27" spans="1:25" ht="12.75">
      <c r="A27" s="4">
        <v>17</v>
      </c>
      <c r="B27" s="4">
        <v>0.9527707474765075</v>
      </c>
      <c r="C27" s="4">
        <v>4</v>
      </c>
      <c r="D27" s="4">
        <v>15</v>
      </c>
      <c r="E27" s="8">
        <f t="shared" si="0"/>
        <v>14.480478222241583</v>
      </c>
      <c r="F27" s="9">
        <f t="shared" si="1"/>
        <v>0</v>
      </c>
      <c r="G27" s="8">
        <f t="shared" si="2"/>
        <v>0</v>
      </c>
      <c r="H27" s="8">
        <f t="shared" si="3"/>
        <v>9.480478222241583</v>
      </c>
      <c r="I27" s="8">
        <f t="shared" si="4"/>
        <v>474.02391111207913</v>
      </c>
      <c r="J27" s="8">
        <f t="shared" si="5"/>
        <v>474.02391111207913</v>
      </c>
      <c r="K27" s="10">
        <f t="shared" si="6"/>
        <v>0</v>
      </c>
      <c r="L27" s="10">
        <f t="shared" si="7"/>
        <v>0</v>
      </c>
      <c r="M27" s="10">
        <f t="shared" si="8"/>
        <v>4.480478222241583</v>
      </c>
      <c r="N27" s="10">
        <f t="shared" si="9"/>
        <v>224.02391111207916</v>
      </c>
      <c r="O27" s="10">
        <f t="shared" si="10"/>
        <v>224.02391111207916</v>
      </c>
      <c r="P27" s="10">
        <f t="shared" si="11"/>
        <v>0.5195217777584169</v>
      </c>
      <c r="Q27" s="8">
        <f t="shared" si="12"/>
        <v>1.2988044443960423</v>
      </c>
      <c r="R27" s="8">
        <f t="shared" si="13"/>
        <v>0</v>
      </c>
      <c r="S27" s="8">
        <f t="shared" si="14"/>
        <v>0</v>
      </c>
      <c r="T27" s="8">
        <f t="shared" si="15"/>
        <v>1.2988044443960423</v>
      </c>
      <c r="U27" s="8">
        <f t="shared" si="16"/>
        <v>5.519521777758417</v>
      </c>
      <c r="V27" s="8">
        <f t="shared" si="17"/>
        <v>13.798804444396042</v>
      </c>
      <c r="W27" s="4">
        <f t="shared" si="18"/>
        <v>0</v>
      </c>
      <c r="X27" s="4">
        <f t="shared" si="19"/>
        <v>0</v>
      </c>
      <c r="Y27" s="8">
        <f t="shared" si="20"/>
        <v>13.798804444396042</v>
      </c>
    </row>
    <row r="28" spans="1:25" ht="12.75">
      <c r="A28" s="4">
        <v>18</v>
      </c>
      <c r="B28" s="4">
        <v>0.37283796677989756</v>
      </c>
      <c r="C28" s="4">
        <v>4</v>
      </c>
      <c r="D28" s="4">
        <v>15</v>
      </c>
      <c r="E28" s="8">
        <f t="shared" si="0"/>
        <v>8.101217634578873</v>
      </c>
      <c r="F28" s="9">
        <f t="shared" si="1"/>
        <v>0</v>
      </c>
      <c r="G28" s="8">
        <f t="shared" si="2"/>
        <v>0</v>
      </c>
      <c r="H28" s="8">
        <f t="shared" si="3"/>
        <v>3.101217634578873</v>
      </c>
      <c r="I28" s="8">
        <f t="shared" si="4"/>
        <v>155.06088172894366</v>
      </c>
      <c r="J28" s="8">
        <f t="shared" si="5"/>
        <v>155.06088172894366</v>
      </c>
      <c r="K28" s="10">
        <f t="shared" si="6"/>
        <v>1.8987823654211269</v>
      </c>
      <c r="L28" s="10">
        <f t="shared" si="7"/>
        <v>4.746955913552817</v>
      </c>
      <c r="M28" s="10">
        <f t="shared" si="8"/>
        <v>0</v>
      </c>
      <c r="N28" s="10">
        <f t="shared" si="9"/>
        <v>0</v>
      </c>
      <c r="O28" s="10">
        <f t="shared" si="10"/>
        <v>4.746955913552817</v>
      </c>
      <c r="P28" s="10">
        <f t="shared" si="11"/>
        <v>6.898782365421127</v>
      </c>
      <c r="Q28" s="8">
        <f t="shared" si="12"/>
        <v>17.246955913552817</v>
      </c>
      <c r="R28" s="8">
        <f t="shared" si="13"/>
        <v>0</v>
      </c>
      <c r="S28" s="8">
        <f t="shared" si="14"/>
        <v>0</v>
      </c>
      <c r="T28" s="8">
        <f t="shared" si="15"/>
        <v>17.246955913552817</v>
      </c>
      <c r="U28" s="8">
        <f t="shared" si="16"/>
        <v>11.898782365421127</v>
      </c>
      <c r="V28" s="8">
        <f t="shared" si="17"/>
        <v>29.746955913552817</v>
      </c>
      <c r="W28" s="4">
        <f t="shared" si="18"/>
        <v>0</v>
      </c>
      <c r="X28" s="4">
        <f t="shared" si="19"/>
        <v>0</v>
      </c>
      <c r="Y28" s="8">
        <f t="shared" si="20"/>
        <v>29.746955913552817</v>
      </c>
    </row>
    <row r="29" spans="1:25" ht="12.75">
      <c r="A29" s="4">
        <v>19</v>
      </c>
      <c r="B29" s="4">
        <v>0.8529987453738983</v>
      </c>
      <c r="C29" s="4">
        <v>4</v>
      </c>
      <c r="D29" s="4">
        <v>15</v>
      </c>
      <c r="E29" s="8">
        <f>D29-B29</f>
        <v>14.147001254626101</v>
      </c>
      <c r="F29" s="9">
        <f t="shared" si="1"/>
        <v>0</v>
      </c>
      <c r="G29" s="8">
        <f t="shared" si="2"/>
        <v>0</v>
      </c>
      <c r="H29" s="8">
        <f t="shared" si="3"/>
        <v>9.147001254626101</v>
      </c>
      <c r="I29" s="8">
        <f t="shared" si="4"/>
        <v>457.35006273130506</v>
      </c>
      <c r="J29" s="8">
        <f t="shared" si="5"/>
        <v>457.35006273130506</v>
      </c>
      <c r="K29" s="10">
        <f t="shared" si="6"/>
        <v>0</v>
      </c>
      <c r="L29" s="10">
        <f t="shared" si="7"/>
        <v>0</v>
      </c>
      <c r="M29" s="10">
        <f t="shared" si="8"/>
        <v>4.147001254626101</v>
      </c>
      <c r="N29" s="10">
        <f t="shared" si="9"/>
        <v>207.35006273130506</v>
      </c>
      <c r="O29" s="10">
        <f t="shared" si="10"/>
        <v>207.35006273130506</v>
      </c>
      <c r="P29" s="10">
        <f t="shared" si="11"/>
        <v>0.852998745373899</v>
      </c>
      <c r="Q29" s="8">
        <f t="shared" si="12"/>
        <v>2.1324968634347474</v>
      </c>
      <c r="R29" s="8">
        <f t="shared" si="13"/>
        <v>0</v>
      </c>
      <c r="S29" s="8">
        <f t="shared" si="14"/>
        <v>0</v>
      </c>
      <c r="T29" s="8">
        <f t="shared" si="15"/>
        <v>2.1324968634347474</v>
      </c>
      <c r="U29" s="8">
        <f t="shared" si="16"/>
        <v>5.852998745373899</v>
      </c>
      <c r="V29" s="8">
        <f t="shared" si="17"/>
        <v>14.632496863434747</v>
      </c>
      <c r="W29" s="4">
        <f t="shared" si="18"/>
        <v>0</v>
      </c>
      <c r="X29" s="4">
        <f t="shared" si="19"/>
        <v>0</v>
      </c>
      <c r="Y29" s="8">
        <f t="shared" si="20"/>
        <v>14.632496863434747</v>
      </c>
    </row>
    <row r="30" spans="1:25" ht="12.75">
      <c r="A30" s="4">
        <v>20</v>
      </c>
      <c r="B30" s="4">
        <v>0.5120053170552419</v>
      </c>
      <c r="C30" s="4">
        <v>4</v>
      </c>
      <c r="D30" s="4">
        <v>15</v>
      </c>
      <c r="E30" s="8">
        <f aca="true" t="shared" si="21" ref="E30:E47">C30+(D30-C30)*B30</f>
        <v>9.632058487607662</v>
      </c>
      <c r="F30" s="9">
        <f t="shared" si="1"/>
        <v>0</v>
      </c>
      <c r="G30" s="8">
        <f t="shared" si="2"/>
        <v>0</v>
      </c>
      <c r="H30" s="8">
        <f t="shared" si="3"/>
        <v>4.632058487607662</v>
      </c>
      <c r="I30" s="8">
        <f t="shared" si="4"/>
        <v>231.6029243803831</v>
      </c>
      <c r="J30" s="8">
        <f t="shared" si="5"/>
        <v>231.6029243803831</v>
      </c>
      <c r="K30" s="10">
        <f t="shared" si="6"/>
        <v>0.3679415123923384</v>
      </c>
      <c r="L30" s="10">
        <f t="shared" si="7"/>
        <v>0.919853780980846</v>
      </c>
      <c r="M30" s="10">
        <f t="shared" si="8"/>
        <v>0</v>
      </c>
      <c r="N30" s="10">
        <f t="shared" si="9"/>
        <v>0</v>
      </c>
      <c r="O30" s="10">
        <f t="shared" si="10"/>
        <v>0.919853780980846</v>
      </c>
      <c r="P30" s="10">
        <f t="shared" si="11"/>
        <v>5.367941512392338</v>
      </c>
      <c r="Q30" s="8">
        <f t="shared" si="12"/>
        <v>13.419853780980846</v>
      </c>
      <c r="R30" s="8">
        <f t="shared" si="13"/>
        <v>0</v>
      </c>
      <c r="S30" s="8">
        <f t="shared" si="14"/>
        <v>0</v>
      </c>
      <c r="T30" s="8">
        <f t="shared" si="15"/>
        <v>13.419853780980846</v>
      </c>
      <c r="U30" s="8">
        <f t="shared" si="16"/>
        <v>10.367941512392338</v>
      </c>
      <c r="V30" s="8">
        <f t="shared" si="17"/>
        <v>25.919853780980844</v>
      </c>
      <c r="W30" s="4">
        <f t="shared" si="18"/>
        <v>0</v>
      </c>
      <c r="X30" s="4">
        <f t="shared" si="19"/>
        <v>0</v>
      </c>
      <c r="Y30" s="8">
        <f t="shared" si="20"/>
        <v>25.919853780980844</v>
      </c>
    </row>
    <row r="31" spans="1:25" ht="12.75">
      <c r="A31" s="4">
        <v>21</v>
      </c>
      <c r="B31" s="4">
        <v>0.6155457995305227</v>
      </c>
      <c r="C31" s="4">
        <v>4</v>
      </c>
      <c r="D31" s="4">
        <v>15</v>
      </c>
      <c r="E31" s="8">
        <f t="shared" si="21"/>
        <v>10.77100379483575</v>
      </c>
      <c r="F31" s="9">
        <f t="shared" si="1"/>
        <v>0</v>
      </c>
      <c r="G31" s="8">
        <f t="shared" si="2"/>
        <v>0</v>
      </c>
      <c r="H31" s="8">
        <f t="shared" si="3"/>
        <v>5.7710037948357495</v>
      </c>
      <c r="I31" s="8">
        <f t="shared" si="4"/>
        <v>288.55018974178745</v>
      </c>
      <c r="J31" s="8">
        <f t="shared" si="5"/>
        <v>288.55018974178745</v>
      </c>
      <c r="K31" s="10">
        <f t="shared" si="6"/>
        <v>0</v>
      </c>
      <c r="L31" s="10">
        <f t="shared" si="7"/>
        <v>0</v>
      </c>
      <c r="M31" s="10">
        <f t="shared" si="8"/>
        <v>0.7710037948357495</v>
      </c>
      <c r="N31" s="10">
        <f t="shared" si="9"/>
        <v>38.55018974178748</v>
      </c>
      <c r="O31" s="10">
        <f t="shared" si="10"/>
        <v>38.55018974178748</v>
      </c>
      <c r="P31" s="10">
        <f t="shared" si="11"/>
        <v>4.2289962051642505</v>
      </c>
      <c r="Q31" s="8">
        <f t="shared" si="12"/>
        <v>10.572490512910626</v>
      </c>
      <c r="R31" s="8">
        <f t="shared" si="13"/>
        <v>0</v>
      </c>
      <c r="S31" s="8">
        <f t="shared" si="14"/>
        <v>0</v>
      </c>
      <c r="T31" s="8">
        <f t="shared" si="15"/>
        <v>10.572490512910626</v>
      </c>
      <c r="U31" s="8">
        <f t="shared" si="16"/>
        <v>9.22899620516425</v>
      </c>
      <c r="V31" s="8">
        <f t="shared" si="17"/>
        <v>23.072490512910626</v>
      </c>
      <c r="W31" s="4">
        <f t="shared" si="18"/>
        <v>0</v>
      </c>
      <c r="X31" s="4">
        <f t="shared" si="19"/>
        <v>0</v>
      </c>
      <c r="Y31" s="8">
        <f t="shared" si="20"/>
        <v>23.072490512910626</v>
      </c>
    </row>
    <row r="32" spans="1:25" ht="12.75">
      <c r="A32" s="4">
        <v>22</v>
      </c>
      <c r="B32" s="4">
        <v>0.4866241892632983</v>
      </c>
      <c r="C32" s="4">
        <v>4</v>
      </c>
      <c r="D32" s="4">
        <v>15</v>
      </c>
      <c r="E32" s="8">
        <f t="shared" si="21"/>
        <v>9.35286608189628</v>
      </c>
      <c r="F32" s="9">
        <f t="shared" si="1"/>
        <v>0</v>
      </c>
      <c r="G32" s="8">
        <f t="shared" si="2"/>
        <v>0</v>
      </c>
      <c r="H32" s="8">
        <f t="shared" si="3"/>
        <v>4.3528660818962805</v>
      </c>
      <c r="I32" s="8">
        <f t="shared" si="4"/>
        <v>217.64330409481403</v>
      </c>
      <c r="J32" s="8">
        <f t="shared" si="5"/>
        <v>217.64330409481403</v>
      </c>
      <c r="K32" s="10">
        <f t="shared" si="6"/>
        <v>0.6471339181037195</v>
      </c>
      <c r="L32" s="10">
        <f t="shared" si="7"/>
        <v>1.6178347952592986</v>
      </c>
      <c r="M32" s="10">
        <f t="shared" si="8"/>
        <v>0</v>
      </c>
      <c r="N32" s="10">
        <f t="shared" si="9"/>
        <v>0</v>
      </c>
      <c r="O32" s="10">
        <f t="shared" si="10"/>
        <v>1.6178347952592986</v>
      </c>
      <c r="P32" s="10">
        <f t="shared" si="11"/>
        <v>5.6471339181037195</v>
      </c>
      <c r="Q32" s="8">
        <f t="shared" si="12"/>
        <v>14.117834795259299</v>
      </c>
      <c r="R32" s="8">
        <f t="shared" si="13"/>
        <v>0</v>
      </c>
      <c r="S32" s="8">
        <f t="shared" si="14"/>
        <v>0</v>
      </c>
      <c r="T32" s="8">
        <f t="shared" si="15"/>
        <v>14.117834795259299</v>
      </c>
      <c r="U32" s="8">
        <f t="shared" si="16"/>
        <v>10.64713391810372</v>
      </c>
      <c r="V32" s="8">
        <f t="shared" si="17"/>
        <v>26.6178347952593</v>
      </c>
      <c r="W32" s="4">
        <f t="shared" si="18"/>
        <v>0</v>
      </c>
      <c r="X32" s="4">
        <f t="shared" si="19"/>
        <v>0</v>
      </c>
      <c r="Y32" s="8">
        <f t="shared" si="20"/>
        <v>26.6178347952593</v>
      </c>
    </row>
    <row r="33" spans="1:25" ht="12.75">
      <c r="A33" s="4">
        <v>23</v>
      </c>
      <c r="B33" s="4">
        <v>0.3474897548527256</v>
      </c>
      <c r="C33" s="4">
        <v>4</v>
      </c>
      <c r="D33" s="4">
        <v>15</v>
      </c>
      <c r="E33" s="8">
        <f t="shared" si="21"/>
        <v>7.822387303379982</v>
      </c>
      <c r="F33" s="9">
        <f t="shared" si="1"/>
        <v>0</v>
      </c>
      <c r="G33" s="8">
        <f t="shared" si="2"/>
        <v>0</v>
      </c>
      <c r="H33" s="8">
        <f t="shared" si="3"/>
        <v>2.8223873033799816</v>
      </c>
      <c r="I33" s="8">
        <f t="shared" si="4"/>
        <v>141.11936516899908</v>
      </c>
      <c r="J33" s="8">
        <f t="shared" si="5"/>
        <v>141.11936516899908</v>
      </c>
      <c r="K33" s="10">
        <f t="shared" si="6"/>
        <v>2.1776126966200184</v>
      </c>
      <c r="L33" s="10">
        <f t="shared" si="7"/>
        <v>5.444031741550046</v>
      </c>
      <c r="M33" s="10">
        <f t="shared" si="8"/>
        <v>0</v>
      </c>
      <c r="N33" s="10">
        <f t="shared" si="9"/>
        <v>0</v>
      </c>
      <c r="O33" s="10">
        <f t="shared" si="10"/>
        <v>5.444031741550046</v>
      </c>
      <c r="P33" s="10">
        <f t="shared" si="11"/>
        <v>7.177612696620018</v>
      </c>
      <c r="Q33" s="8">
        <f t="shared" si="12"/>
        <v>17.944031741550045</v>
      </c>
      <c r="R33" s="8">
        <f t="shared" si="13"/>
        <v>0</v>
      </c>
      <c r="S33" s="8">
        <f t="shared" si="14"/>
        <v>0</v>
      </c>
      <c r="T33" s="8">
        <f t="shared" si="15"/>
        <v>17.944031741550045</v>
      </c>
      <c r="U33" s="8">
        <f t="shared" si="16"/>
        <v>12.177612696620018</v>
      </c>
      <c r="V33" s="8">
        <f t="shared" si="17"/>
        <v>30.444031741550045</v>
      </c>
      <c r="W33" s="4">
        <f t="shared" si="18"/>
        <v>0</v>
      </c>
      <c r="X33" s="4">
        <f t="shared" si="19"/>
        <v>0</v>
      </c>
      <c r="Y33" s="8">
        <f t="shared" si="20"/>
        <v>30.444031741550045</v>
      </c>
    </row>
    <row r="34" spans="1:25" ht="12.75">
      <c r="A34" s="4">
        <v>24</v>
      </c>
      <c r="B34" s="4">
        <v>0.9082094086180821</v>
      </c>
      <c r="C34" s="4">
        <v>4</v>
      </c>
      <c r="D34" s="4">
        <v>15</v>
      </c>
      <c r="E34" s="8">
        <f t="shared" si="21"/>
        <v>13.990303494798903</v>
      </c>
      <c r="F34" s="9">
        <f t="shared" si="1"/>
        <v>0</v>
      </c>
      <c r="G34" s="8">
        <f t="shared" si="2"/>
        <v>0</v>
      </c>
      <c r="H34" s="8">
        <f t="shared" si="3"/>
        <v>8.990303494798903</v>
      </c>
      <c r="I34" s="8">
        <f t="shared" si="4"/>
        <v>449.51517473994517</v>
      </c>
      <c r="J34" s="8">
        <f t="shared" si="5"/>
        <v>449.51517473994517</v>
      </c>
      <c r="K34" s="10">
        <f t="shared" si="6"/>
        <v>0</v>
      </c>
      <c r="L34" s="10">
        <f t="shared" si="7"/>
        <v>0</v>
      </c>
      <c r="M34" s="10">
        <f t="shared" si="8"/>
        <v>3.990303494798903</v>
      </c>
      <c r="N34" s="10">
        <f t="shared" si="9"/>
        <v>199.51517473994517</v>
      </c>
      <c r="O34" s="10">
        <f t="shared" si="10"/>
        <v>199.51517473994517</v>
      </c>
      <c r="P34" s="10">
        <f t="shared" si="11"/>
        <v>1.0096965052010969</v>
      </c>
      <c r="Q34" s="8">
        <f t="shared" si="12"/>
        <v>2.524241263002742</v>
      </c>
      <c r="R34" s="8">
        <f t="shared" si="13"/>
        <v>0</v>
      </c>
      <c r="S34" s="8">
        <f t="shared" si="14"/>
        <v>0</v>
      </c>
      <c r="T34" s="8">
        <f t="shared" si="15"/>
        <v>2.524241263002742</v>
      </c>
      <c r="U34" s="8">
        <f t="shared" si="16"/>
        <v>6.009696505201097</v>
      </c>
      <c r="V34" s="8">
        <f t="shared" si="17"/>
        <v>15.024241263002743</v>
      </c>
      <c r="W34" s="4">
        <f t="shared" si="18"/>
        <v>0</v>
      </c>
      <c r="X34" s="4">
        <f t="shared" si="19"/>
        <v>0</v>
      </c>
      <c r="Y34" s="8">
        <f t="shared" si="20"/>
        <v>15.024241263002743</v>
      </c>
    </row>
    <row r="35" spans="1:25" ht="12.75">
      <c r="A35" s="4">
        <v>25</v>
      </c>
      <c r="B35" s="4">
        <v>0.7359290381841204</v>
      </c>
      <c r="C35" s="4">
        <v>4</v>
      </c>
      <c r="D35" s="4">
        <v>15</v>
      </c>
      <c r="E35" s="8">
        <f t="shared" si="21"/>
        <v>12.095219420025323</v>
      </c>
      <c r="F35" s="9">
        <f t="shared" si="1"/>
        <v>0</v>
      </c>
      <c r="G35" s="8">
        <f t="shared" si="2"/>
        <v>0</v>
      </c>
      <c r="H35" s="8">
        <f t="shared" si="3"/>
        <v>7.095219420025323</v>
      </c>
      <c r="I35" s="8">
        <f t="shared" si="4"/>
        <v>354.76097100126617</v>
      </c>
      <c r="J35" s="8">
        <f t="shared" si="5"/>
        <v>354.76097100126617</v>
      </c>
      <c r="K35" s="10">
        <f t="shared" si="6"/>
        <v>0</v>
      </c>
      <c r="L35" s="10">
        <f t="shared" si="7"/>
        <v>0</v>
      </c>
      <c r="M35" s="10">
        <f t="shared" si="8"/>
        <v>2.095219420025323</v>
      </c>
      <c r="N35" s="10">
        <f t="shared" si="9"/>
        <v>104.76097100126616</v>
      </c>
      <c r="O35" s="10">
        <f t="shared" si="10"/>
        <v>104.76097100126616</v>
      </c>
      <c r="P35" s="10">
        <f t="shared" si="11"/>
        <v>2.904780579974677</v>
      </c>
      <c r="Q35" s="8">
        <f t="shared" si="12"/>
        <v>7.261951449936692</v>
      </c>
      <c r="R35" s="8">
        <f t="shared" si="13"/>
        <v>0</v>
      </c>
      <c r="S35" s="8">
        <f t="shared" si="14"/>
        <v>0</v>
      </c>
      <c r="T35" s="8">
        <f t="shared" si="15"/>
        <v>7.261951449936692</v>
      </c>
      <c r="U35" s="8">
        <f t="shared" si="16"/>
        <v>7.904780579974677</v>
      </c>
      <c r="V35" s="8">
        <f t="shared" si="17"/>
        <v>19.761951449936692</v>
      </c>
      <c r="W35" s="4">
        <f t="shared" si="18"/>
        <v>0</v>
      </c>
      <c r="X35" s="4">
        <f t="shared" si="19"/>
        <v>0</v>
      </c>
      <c r="Y35" s="8">
        <f t="shared" si="20"/>
        <v>19.761951449936692</v>
      </c>
    </row>
    <row r="36" spans="1:25" ht="12.75">
      <c r="A36" s="4">
        <v>26</v>
      </c>
      <c r="B36" s="4">
        <v>0.7704110062461087</v>
      </c>
      <c r="C36" s="4">
        <v>4</v>
      </c>
      <c r="D36" s="4">
        <v>15</v>
      </c>
      <c r="E36" s="8">
        <f t="shared" si="21"/>
        <v>12.474521068707196</v>
      </c>
      <c r="F36" s="9">
        <f t="shared" si="1"/>
        <v>0</v>
      </c>
      <c r="G36" s="8">
        <f t="shared" si="2"/>
        <v>0</v>
      </c>
      <c r="H36" s="8">
        <f t="shared" si="3"/>
        <v>7.474521068707196</v>
      </c>
      <c r="I36" s="8">
        <f t="shared" si="4"/>
        <v>373.7260534353598</v>
      </c>
      <c r="J36" s="8">
        <f t="shared" si="5"/>
        <v>373.7260534353598</v>
      </c>
      <c r="K36" s="10">
        <f t="shared" si="6"/>
        <v>0</v>
      </c>
      <c r="L36" s="10">
        <f t="shared" si="7"/>
        <v>0</v>
      </c>
      <c r="M36" s="10">
        <f t="shared" si="8"/>
        <v>2.4745210687071957</v>
      </c>
      <c r="N36" s="10">
        <f t="shared" si="9"/>
        <v>123.72605343535979</v>
      </c>
      <c r="O36" s="10">
        <f t="shared" si="10"/>
        <v>123.72605343535979</v>
      </c>
      <c r="P36" s="10">
        <f t="shared" si="11"/>
        <v>2.5254789312928043</v>
      </c>
      <c r="Q36" s="8">
        <f t="shared" si="12"/>
        <v>6.313697328232011</v>
      </c>
      <c r="R36" s="8">
        <f t="shared" si="13"/>
        <v>0</v>
      </c>
      <c r="S36" s="8">
        <f t="shared" si="14"/>
        <v>0</v>
      </c>
      <c r="T36" s="8">
        <f t="shared" si="15"/>
        <v>6.313697328232011</v>
      </c>
      <c r="U36" s="8">
        <f t="shared" si="16"/>
        <v>7.525478931292804</v>
      </c>
      <c r="V36" s="8">
        <f t="shared" si="17"/>
        <v>18.81369732823201</v>
      </c>
      <c r="W36" s="4">
        <f t="shared" si="18"/>
        <v>0</v>
      </c>
      <c r="X36" s="4">
        <f t="shared" si="19"/>
        <v>0</v>
      </c>
      <c r="Y36" s="8">
        <f t="shared" si="20"/>
        <v>18.81369732823201</v>
      </c>
    </row>
    <row r="37" spans="1:25" ht="12.75">
      <c r="A37" s="4">
        <v>27</v>
      </c>
      <c r="B37" s="4">
        <v>0.41781934303352575</v>
      </c>
      <c r="C37" s="4">
        <v>4</v>
      </c>
      <c r="D37" s="4">
        <v>15</v>
      </c>
      <c r="E37" s="8">
        <f t="shared" si="21"/>
        <v>8.596012773368784</v>
      </c>
      <c r="F37" s="9">
        <f t="shared" si="1"/>
        <v>0</v>
      </c>
      <c r="G37" s="8">
        <f t="shared" si="2"/>
        <v>0</v>
      </c>
      <c r="H37" s="8">
        <f t="shared" si="3"/>
        <v>3.596012773368784</v>
      </c>
      <c r="I37" s="8">
        <f t="shared" si="4"/>
        <v>179.8006386684392</v>
      </c>
      <c r="J37" s="8">
        <f t="shared" si="5"/>
        <v>179.8006386684392</v>
      </c>
      <c r="K37" s="10">
        <f t="shared" si="6"/>
        <v>1.403987226631216</v>
      </c>
      <c r="L37" s="10">
        <f t="shared" si="7"/>
        <v>3.5099680665780397</v>
      </c>
      <c r="M37" s="10">
        <f t="shared" si="8"/>
        <v>0</v>
      </c>
      <c r="N37" s="10">
        <f t="shared" si="9"/>
        <v>0</v>
      </c>
      <c r="O37" s="10">
        <f t="shared" si="10"/>
        <v>3.5099680665780397</v>
      </c>
      <c r="P37" s="10">
        <f t="shared" si="11"/>
        <v>6.403987226631216</v>
      </c>
      <c r="Q37" s="8">
        <f t="shared" si="12"/>
        <v>16.00996806657804</v>
      </c>
      <c r="R37" s="8">
        <f t="shared" si="13"/>
        <v>0</v>
      </c>
      <c r="S37" s="8">
        <f t="shared" si="14"/>
        <v>0</v>
      </c>
      <c r="T37" s="8">
        <f t="shared" si="15"/>
        <v>16.00996806657804</v>
      </c>
      <c r="U37" s="8">
        <f t="shared" si="16"/>
        <v>11.403987226631216</v>
      </c>
      <c r="V37" s="8">
        <f t="shared" si="17"/>
        <v>28.50996806657804</v>
      </c>
      <c r="W37" s="4">
        <f t="shared" si="18"/>
        <v>0</v>
      </c>
      <c r="X37" s="4">
        <f t="shared" si="19"/>
        <v>0</v>
      </c>
      <c r="Y37" s="8">
        <f t="shared" si="20"/>
        <v>28.50996806657804</v>
      </c>
    </row>
    <row r="38" spans="1:25" ht="12.75">
      <c r="A38" s="4">
        <v>28</v>
      </c>
      <c r="B38" s="4">
        <v>0.6150949322563655</v>
      </c>
      <c r="C38" s="4">
        <v>4</v>
      </c>
      <c r="D38" s="4">
        <v>15</v>
      </c>
      <c r="E38" s="8">
        <f t="shared" si="21"/>
        <v>10.76604425482002</v>
      </c>
      <c r="F38" s="9">
        <f t="shared" si="1"/>
        <v>0</v>
      </c>
      <c r="G38" s="8">
        <f t="shared" si="2"/>
        <v>0</v>
      </c>
      <c r="H38" s="8">
        <f t="shared" si="3"/>
        <v>5.76604425482002</v>
      </c>
      <c r="I38" s="8">
        <f t="shared" si="4"/>
        <v>288.30221274100103</v>
      </c>
      <c r="J38" s="8">
        <f t="shared" si="5"/>
        <v>288.30221274100103</v>
      </c>
      <c r="K38" s="10">
        <f t="shared" si="6"/>
        <v>0</v>
      </c>
      <c r="L38" s="10">
        <f t="shared" si="7"/>
        <v>0</v>
      </c>
      <c r="M38" s="10">
        <f t="shared" si="8"/>
        <v>0.7660442548200201</v>
      </c>
      <c r="N38" s="10">
        <f t="shared" si="9"/>
        <v>38.30221274100101</v>
      </c>
      <c r="O38" s="10">
        <f t="shared" si="10"/>
        <v>38.30221274100101</v>
      </c>
      <c r="P38" s="10">
        <f t="shared" si="11"/>
        <v>4.23395574517998</v>
      </c>
      <c r="Q38" s="8">
        <f t="shared" si="12"/>
        <v>10.58488936294995</v>
      </c>
      <c r="R38" s="8">
        <f t="shared" si="13"/>
        <v>0</v>
      </c>
      <c r="S38" s="8">
        <f t="shared" si="14"/>
        <v>0</v>
      </c>
      <c r="T38" s="8">
        <f t="shared" si="15"/>
        <v>10.58488936294995</v>
      </c>
      <c r="U38" s="8">
        <f t="shared" si="16"/>
        <v>9.23395574517998</v>
      </c>
      <c r="V38" s="8">
        <f t="shared" si="17"/>
        <v>23.08488936294995</v>
      </c>
      <c r="W38" s="4">
        <f t="shared" si="18"/>
        <v>0</v>
      </c>
      <c r="X38" s="4">
        <f t="shared" si="19"/>
        <v>0</v>
      </c>
      <c r="Y38" s="8">
        <f t="shared" si="20"/>
        <v>23.08488936294995</v>
      </c>
    </row>
    <row r="39" spans="1:25" ht="12.75">
      <c r="A39" s="4">
        <v>29</v>
      </c>
      <c r="B39" s="4">
        <v>0.05865668976525651</v>
      </c>
      <c r="C39" s="4">
        <v>4</v>
      </c>
      <c r="D39" s="4">
        <v>15</v>
      </c>
      <c r="E39" s="8">
        <f t="shared" si="21"/>
        <v>4.645223587417822</v>
      </c>
      <c r="F39" s="9">
        <f t="shared" si="1"/>
        <v>0.3547764125821784</v>
      </c>
      <c r="G39" s="8">
        <f t="shared" si="2"/>
        <v>0.886941031455446</v>
      </c>
      <c r="H39" s="8">
        <f t="shared" si="3"/>
        <v>0</v>
      </c>
      <c r="I39" s="8">
        <f t="shared" si="4"/>
        <v>0</v>
      </c>
      <c r="J39" s="8">
        <f t="shared" si="5"/>
        <v>0.886941031455446</v>
      </c>
      <c r="K39" s="10">
        <f t="shared" si="6"/>
        <v>5.354776412582178</v>
      </c>
      <c r="L39" s="10">
        <f t="shared" si="7"/>
        <v>13.386941031455446</v>
      </c>
      <c r="M39" s="10">
        <f t="shared" si="8"/>
        <v>0</v>
      </c>
      <c r="N39" s="10">
        <f t="shared" si="9"/>
        <v>0</v>
      </c>
      <c r="O39" s="10">
        <f t="shared" si="10"/>
        <v>13.386941031455446</v>
      </c>
      <c r="P39" s="10">
        <f t="shared" si="11"/>
        <v>10.35477641258218</v>
      </c>
      <c r="Q39" s="8">
        <f t="shared" si="12"/>
        <v>25.88694103145545</v>
      </c>
      <c r="R39" s="8">
        <f t="shared" si="13"/>
        <v>0</v>
      </c>
      <c r="S39" s="8">
        <f t="shared" si="14"/>
        <v>0</v>
      </c>
      <c r="T39" s="8">
        <f t="shared" si="15"/>
        <v>25.88694103145545</v>
      </c>
      <c r="U39" s="8">
        <f t="shared" si="16"/>
        <v>15.35477641258218</v>
      </c>
      <c r="V39" s="8">
        <f t="shared" si="17"/>
        <v>38.38694103145545</v>
      </c>
      <c r="W39" s="4">
        <f t="shared" si="18"/>
        <v>0</v>
      </c>
      <c r="X39" s="4">
        <f t="shared" si="19"/>
        <v>0</v>
      </c>
      <c r="Y39" s="8">
        <f t="shared" si="20"/>
        <v>38.38694103145545</v>
      </c>
    </row>
    <row r="40" spans="1:25" ht="12.75">
      <c r="A40" s="4">
        <v>30</v>
      </c>
      <c r="B40" s="4">
        <v>0.27867718458417395</v>
      </c>
      <c r="C40" s="4">
        <v>4</v>
      </c>
      <c r="D40" s="4">
        <v>15</v>
      </c>
      <c r="E40" s="8">
        <f t="shared" si="21"/>
        <v>7.065449030425913</v>
      </c>
      <c r="F40" s="9">
        <f t="shared" si="1"/>
        <v>0</v>
      </c>
      <c r="G40" s="8">
        <f t="shared" si="2"/>
        <v>0</v>
      </c>
      <c r="H40" s="8">
        <f t="shared" si="3"/>
        <v>2.0654490304259134</v>
      </c>
      <c r="I40" s="8">
        <f t="shared" si="4"/>
        <v>103.27245152129566</v>
      </c>
      <c r="J40" s="8">
        <f t="shared" si="5"/>
        <v>103.27245152129566</v>
      </c>
      <c r="K40" s="10">
        <f t="shared" si="6"/>
        <v>2.9345509695740866</v>
      </c>
      <c r="L40" s="10">
        <f t="shared" si="7"/>
        <v>7.336377423935216</v>
      </c>
      <c r="M40" s="10">
        <f t="shared" si="8"/>
        <v>0</v>
      </c>
      <c r="N40" s="10">
        <f t="shared" si="9"/>
        <v>0</v>
      </c>
      <c r="O40" s="10">
        <f t="shared" si="10"/>
        <v>7.336377423935216</v>
      </c>
      <c r="P40" s="10">
        <f t="shared" si="11"/>
        <v>7.934550969574087</v>
      </c>
      <c r="Q40" s="8">
        <f t="shared" si="12"/>
        <v>19.836377423935218</v>
      </c>
      <c r="R40" s="8">
        <f t="shared" si="13"/>
        <v>0</v>
      </c>
      <c r="S40" s="8">
        <f t="shared" si="14"/>
        <v>0</v>
      </c>
      <c r="T40" s="8">
        <f t="shared" si="15"/>
        <v>19.836377423935218</v>
      </c>
      <c r="U40" s="8">
        <f t="shared" si="16"/>
        <v>12.934550969574087</v>
      </c>
      <c r="V40" s="8">
        <f t="shared" si="17"/>
        <v>32.33637742393522</v>
      </c>
      <c r="W40" s="4">
        <f t="shared" si="18"/>
        <v>0</v>
      </c>
      <c r="X40" s="4">
        <f t="shared" si="19"/>
        <v>0</v>
      </c>
      <c r="Y40" s="8">
        <f t="shared" si="20"/>
        <v>32.33637742393522</v>
      </c>
    </row>
    <row r="41" spans="1:25" ht="12.75">
      <c r="A41" s="4">
        <v>31</v>
      </c>
      <c r="B41" s="4">
        <v>0.09995680117239902</v>
      </c>
      <c r="C41" s="4">
        <v>4</v>
      </c>
      <c r="D41" s="4">
        <v>15</v>
      </c>
      <c r="E41" s="8">
        <f t="shared" si="21"/>
        <v>5.099524812896389</v>
      </c>
      <c r="F41" s="9">
        <f t="shared" si="1"/>
        <v>0</v>
      </c>
      <c r="G41" s="8">
        <f t="shared" si="2"/>
        <v>0</v>
      </c>
      <c r="H41" s="8">
        <f t="shared" si="3"/>
        <v>0.09952481289638904</v>
      </c>
      <c r="I41" s="8">
        <f t="shared" si="4"/>
        <v>4.976240644819452</v>
      </c>
      <c r="J41" s="8">
        <f t="shared" si="5"/>
        <v>4.976240644819452</v>
      </c>
      <c r="K41" s="10">
        <f t="shared" si="6"/>
        <v>4.900475187103611</v>
      </c>
      <c r="L41" s="10">
        <f t="shared" si="7"/>
        <v>12.251187967759027</v>
      </c>
      <c r="M41" s="10">
        <f t="shared" si="8"/>
        <v>0</v>
      </c>
      <c r="N41" s="10">
        <f t="shared" si="9"/>
        <v>0</v>
      </c>
      <c r="O41" s="10">
        <f t="shared" si="10"/>
        <v>12.251187967759027</v>
      </c>
      <c r="P41" s="10">
        <f t="shared" si="11"/>
        <v>9.900475187103611</v>
      </c>
      <c r="Q41" s="8">
        <f t="shared" si="12"/>
        <v>24.751187967759027</v>
      </c>
      <c r="R41" s="8">
        <f t="shared" si="13"/>
        <v>0</v>
      </c>
      <c r="S41" s="8">
        <f t="shared" si="14"/>
        <v>0</v>
      </c>
      <c r="T41" s="8">
        <f t="shared" si="15"/>
        <v>24.751187967759027</v>
      </c>
      <c r="U41" s="8">
        <f t="shared" si="16"/>
        <v>14.900475187103611</v>
      </c>
      <c r="V41" s="8">
        <f t="shared" si="17"/>
        <v>37.25118796775903</v>
      </c>
      <c r="W41" s="4">
        <f t="shared" si="18"/>
        <v>0</v>
      </c>
      <c r="X41" s="4">
        <f t="shared" si="19"/>
        <v>0</v>
      </c>
      <c r="Y41" s="8">
        <f t="shared" si="20"/>
        <v>37.25118796775903</v>
      </c>
    </row>
    <row r="42" spans="1:25" ht="12.75">
      <c r="A42" s="4">
        <v>32</v>
      </c>
      <c r="B42" s="4">
        <v>0.88707131413081</v>
      </c>
      <c r="C42" s="4">
        <v>4</v>
      </c>
      <c r="D42" s="4">
        <v>15</v>
      </c>
      <c r="E42" s="8">
        <f t="shared" si="21"/>
        <v>13.757784455438909</v>
      </c>
      <c r="F42" s="9">
        <f t="shared" si="1"/>
        <v>0</v>
      </c>
      <c r="G42" s="8">
        <f t="shared" si="2"/>
        <v>0</v>
      </c>
      <c r="H42" s="8">
        <f t="shared" si="3"/>
        <v>8.757784455438909</v>
      </c>
      <c r="I42" s="8">
        <f t="shared" si="4"/>
        <v>437.88922277194547</v>
      </c>
      <c r="J42" s="8">
        <f t="shared" si="5"/>
        <v>437.88922277194547</v>
      </c>
      <c r="K42" s="10">
        <f t="shared" si="6"/>
        <v>0</v>
      </c>
      <c r="L42" s="10">
        <f t="shared" si="7"/>
        <v>0</v>
      </c>
      <c r="M42" s="10">
        <f t="shared" si="8"/>
        <v>3.757784455438909</v>
      </c>
      <c r="N42" s="10">
        <f t="shared" si="9"/>
        <v>187.88922277194544</v>
      </c>
      <c r="O42" s="10">
        <f t="shared" si="10"/>
        <v>187.88922277194544</v>
      </c>
      <c r="P42" s="10">
        <f t="shared" si="11"/>
        <v>1.2422155445610912</v>
      </c>
      <c r="Q42" s="8">
        <f t="shared" si="12"/>
        <v>3.105538861402728</v>
      </c>
      <c r="R42" s="8">
        <f t="shared" si="13"/>
        <v>0</v>
      </c>
      <c r="S42" s="8">
        <f t="shared" si="14"/>
        <v>0</v>
      </c>
      <c r="T42" s="8">
        <f t="shared" si="15"/>
        <v>3.105538861402728</v>
      </c>
      <c r="U42" s="8">
        <f t="shared" si="16"/>
        <v>6.242215544561091</v>
      </c>
      <c r="V42" s="8">
        <f t="shared" si="17"/>
        <v>15.605538861402728</v>
      </c>
      <c r="W42" s="4">
        <f t="shared" si="18"/>
        <v>0</v>
      </c>
      <c r="X42" s="4">
        <f t="shared" si="19"/>
        <v>0</v>
      </c>
      <c r="Y42" s="8">
        <f t="shared" si="20"/>
        <v>15.605538861402728</v>
      </c>
    </row>
    <row r="43" spans="1:25" ht="12.75">
      <c r="A43" s="4">
        <v>33</v>
      </c>
      <c r="B43" s="4">
        <v>0.13870307868475074</v>
      </c>
      <c r="C43" s="4">
        <v>4</v>
      </c>
      <c r="D43" s="4">
        <v>15</v>
      </c>
      <c r="E43" s="8">
        <f t="shared" si="21"/>
        <v>5.525733865532258</v>
      </c>
      <c r="F43" s="9">
        <f t="shared" si="1"/>
        <v>0</v>
      </c>
      <c r="G43" s="8">
        <f t="shared" si="2"/>
        <v>0</v>
      </c>
      <c r="H43" s="8">
        <f t="shared" si="3"/>
        <v>0.5257338655322581</v>
      </c>
      <c r="I43" s="8">
        <f t="shared" si="4"/>
        <v>26.286693276612905</v>
      </c>
      <c r="J43" s="8">
        <f t="shared" si="5"/>
        <v>26.286693276612905</v>
      </c>
      <c r="K43" s="10">
        <f t="shared" si="6"/>
        <v>4.474266134467742</v>
      </c>
      <c r="L43" s="10">
        <f t="shared" si="7"/>
        <v>11.185665336169354</v>
      </c>
      <c r="M43" s="10">
        <f t="shared" si="8"/>
        <v>0</v>
      </c>
      <c r="N43" s="10">
        <f t="shared" si="9"/>
        <v>0</v>
      </c>
      <c r="O43" s="10">
        <f t="shared" si="10"/>
        <v>11.185665336169354</v>
      </c>
      <c r="P43" s="10">
        <f t="shared" si="11"/>
        <v>9.474266134467742</v>
      </c>
      <c r="Q43" s="8">
        <f t="shared" si="12"/>
        <v>23.685665336169354</v>
      </c>
      <c r="R43" s="8">
        <f t="shared" si="13"/>
        <v>0</v>
      </c>
      <c r="S43" s="8">
        <f t="shared" si="14"/>
        <v>0</v>
      </c>
      <c r="T43" s="8">
        <f t="shared" si="15"/>
        <v>23.685665336169354</v>
      </c>
      <c r="U43" s="8">
        <f t="shared" si="16"/>
        <v>14.474266134467742</v>
      </c>
      <c r="V43" s="8">
        <f t="shared" si="17"/>
        <v>36.18566533616936</v>
      </c>
      <c r="W43" s="4">
        <f t="shared" si="18"/>
        <v>0</v>
      </c>
      <c r="X43" s="4">
        <f t="shared" si="19"/>
        <v>0</v>
      </c>
      <c r="Y43" s="8">
        <f t="shared" si="20"/>
        <v>36.18566533616936</v>
      </c>
    </row>
    <row r="44" spans="1:25" ht="12.75">
      <c r="A44" s="4">
        <v>34</v>
      </c>
      <c r="B44" s="4">
        <v>0.41426276293697595</v>
      </c>
      <c r="C44" s="4">
        <v>4</v>
      </c>
      <c r="D44" s="4">
        <v>15</v>
      </c>
      <c r="E44" s="8">
        <f t="shared" si="21"/>
        <v>8.556890392306736</v>
      </c>
      <c r="F44" s="9">
        <f t="shared" si="1"/>
        <v>0</v>
      </c>
      <c r="G44" s="8">
        <f t="shared" si="2"/>
        <v>0</v>
      </c>
      <c r="H44" s="8">
        <f t="shared" si="3"/>
        <v>3.5568903923067356</v>
      </c>
      <c r="I44" s="8">
        <f t="shared" si="4"/>
        <v>177.8445196153368</v>
      </c>
      <c r="J44" s="8">
        <f t="shared" si="5"/>
        <v>177.8445196153368</v>
      </c>
      <c r="K44" s="10">
        <f t="shared" si="6"/>
        <v>1.4431096076932644</v>
      </c>
      <c r="L44" s="10">
        <f t="shared" si="7"/>
        <v>3.607774019233161</v>
      </c>
      <c r="M44" s="10">
        <f t="shared" si="8"/>
        <v>0</v>
      </c>
      <c r="N44" s="10">
        <f t="shared" si="9"/>
        <v>0</v>
      </c>
      <c r="O44" s="10">
        <f t="shared" si="10"/>
        <v>3.607774019233161</v>
      </c>
      <c r="P44" s="10">
        <f t="shared" si="11"/>
        <v>6.443109607693264</v>
      </c>
      <c r="Q44" s="8">
        <f t="shared" si="12"/>
        <v>16.10777401923316</v>
      </c>
      <c r="R44" s="8">
        <f t="shared" si="13"/>
        <v>0</v>
      </c>
      <c r="S44" s="8">
        <f t="shared" si="14"/>
        <v>0</v>
      </c>
      <c r="T44" s="8">
        <f t="shared" si="15"/>
        <v>16.10777401923316</v>
      </c>
      <c r="U44" s="8">
        <f t="shared" si="16"/>
        <v>11.443109607693264</v>
      </c>
      <c r="V44" s="8">
        <f t="shared" si="17"/>
        <v>28.60777401923316</v>
      </c>
      <c r="W44" s="4">
        <f t="shared" si="18"/>
        <v>0</v>
      </c>
      <c r="X44" s="4">
        <f t="shared" si="19"/>
        <v>0</v>
      </c>
      <c r="Y44" s="8">
        <f t="shared" si="20"/>
        <v>28.60777401923316</v>
      </c>
    </row>
    <row r="45" spans="1:25" ht="12.75">
      <c r="A45" s="4">
        <v>35</v>
      </c>
      <c r="B45" s="4">
        <v>0.6859218040407842</v>
      </c>
      <c r="C45" s="4">
        <v>4</v>
      </c>
      <c r="D45" s="4">
        <v>15</v>
      </c>
      <c r="E45" s="8">
        <f t="shared" si="21"/>
        <v>11.545139844448626</v>
      </c>
      <c r="F45" s="9">
        <f t="shared" si="1"/>
        <v>0</v>
      </c>
      <c r="G45" s="8">
        <f t="shared" si="2"/>
        <v>0</v>
      </c>
      <c r="H45" s="8">
        <f t="shared" si="3"/>
        <v>6.5451398444486255</v>
      </c>
      <c r="I45" s="8">
        <f t="shared" si="4"/>
        <v>327.2569922224313</v>
      </c>
      <c r="J45" s="8">
        <f t="shared" si="5"/>
        <v>327.2569922224313</v>
      </c>
      <c r="K45" s="10">
        <f t="shared" si="6"/>
        <v>0</v>
      </c>
      <c r="L45" s="10">
        <f t="shared" si="7"/>
        <v>0</v>
      </c>
      <c r="M45" s="10">
        <f t="shared" si="8"/>
        <v>1.5451398444486255</v>
      </c>
      <c r="N45" s="10">
        <f t="shared" si="9"/>
        <v>77.25699222243128</v>
      </c>
      <c r="O45" s="10">
        <f t="shared" si="10"/>
        <v>77.25699222243128</v>
      </c>
      <c r="P45" s="10">
        <f t="shared" si="11"/>
        <v>3.4548601555513745</v>
      </c>
      <c r="Q45" s="8">
        <f t="shared" si="12"/>
        <v>8.637150388878435</v>
      </c>
      <c r="R45" s="8">
        <f t="shared" si="13"/>
        <v>0</v>
      </c>
      <c r="S45" s="8">
        <f t="shared" si="14"/>
        <v>0</v>
      </c>
      <c r="T45" s="8">
        <f t="shared" si="15"/>
        <v>8.637150388878435</v>
      </c>
      <c r="U45" s="8">
        <f t="shared" si="16"/>
        <v>8.454860155551374</v>
      </c>
      <c r="V45" s="8">
        <f t="shared" si="17"/>
        <v>21.137150388878435</v>
      </c>
      <c r="W45" s="4">
        <f t="shared" si="18"/>
        <v>0</v>
      </c>
      <c r="X45" s="4">
        <f t="shared" si="19"/>
        <v>0</v>
      </c>
      <c r="Y45" s="8">
        <f t="shared" si="20"/>
        <v>21.137150388878435</v>
      </c>
    </row>
    <row r="46" spans="1:25" ht="12.75">
      <c r="A46" s="4">
        <v>36</v>
      </c>
      <c r="B46" s="4">
        <v>0.6493644845414086</v>
      </c>
      <c r="C46" s="4">
        <v>4</v>
      </c>
      <c r="D46" s="4">
        <v>15</v>
      </c>
      <c r="E46" s="8">
        <f t="shared" si="21"/>
        <v>11.143009329955495</v>
      </c>
      <c r="F46" s="9">
        <f t="shared" si="1"/>
        <v>0</v>
      </c>
      <c r="G46" s="8">
        <f t="shared" si="2"/>
        <v>0</v>
      </c>
      <c r="H46" s="8">
        <f t="shared" si="3"/>
        <v>6.143009329955495</v>
      </c>
      <c r="I46" s="8">
        <f t="shared" si="4"/>
        <v>307.15046649777474</v>
      </c>
      <c r="J46" s="8">
        <f t="shared" si="5"/>
        <v>307.15046649777474</v>
      </c>
      <c r="K46" s="10">
        <f t="shared" si="6"/>
        <v>0</v>
      </c>
      <c r="L46" s="10">
        <f t="shared" si="7"/>
        <v>0</v>
      </c>
      <c r="M46" s="10">
        <f t="shared" si="8"/>
        <v>1.143009329955495</v>
      </c>
      <c r="N46" s="10">
        <f t="shared" si="9"/>
        <v>57.15046649777476</v>
      </c>
      <c r="O46" s="10">
        <f t="shared" si="10"/>
        <v>57.15046649777476</v>
      </c>
      <c r="P46" s="10">
        <f t="shared" si="11"/>
        <v>3.856990670044505</v>
      </c>
      <c r="Q46" s="8">
        <f t="shared" si="12"/>
        <v>9.642476675111261</v>
      </c>
      <c r="R46" s="8">
        <f t="shared" si="13"/>
        <v>0</v>
      </c>
      <c r="S46" s="8">
        <f t="shared" si="14"/>
        <v>0</v>
      </c>
      <c r="T46" s="8">
        <f t="shared" si="15"/>
        <v>9.642476675111261</v>
      </c>
      <c r="U46" s="8">
        <f t="shared" si="16"/>
        <v>8.856990670044505</v>
      </c>
      <c r="V46" s="8">
        <f t="shared" si="17"/>
        <v>22.14247667511126</v>
      </c>
      <c r="W46" s="4">
        <f t="shared" si="18"/>
        <v>0</v>
      </c>
      <c r="X46" s="4">
        <f t="shared" si="19"/>
        <v>0</v>
      </c>
      <c r="Y46" s="8">
        <f t="shared" si="20"/>
        <v>22.14247667511126</v>
      </c>
    </row>
    <row r="47" spans="1:25" ht="12.75">
      <c r="A47" s="4">
        <v>37</v>
      </c>
      <c r="B47" s="4">
        <v>0.6199296811739017</v>
      </c>
      <c r="C47" s="4">
        <v>4</v>
      </c>
      <c r="D47" s="4">
        <v>15</v>
      </c>
      <c r="E47" s="8">
        <f t="shared" si="21"/>
        <v>10.819226492912918</v>
      </c>
      <c r="F47" s="9">
        <f t="shared" si="1"/>
        <v>0</v>
      </c>
      <c r="G47" s="8">
        <f t="shared" si="2"/>
        <v>0</v>
      </c>
      <c r="H47" s="8">
        <f t="shared" si="3"/>
        <v>5.819226492912918</v>
      </c>
      <c r="I47" s="8">
        <f t="shared" si="4"/>
        <v>290.9613246456459</v>
      </c>
      <c r="J47" s="8">
        <f t="shared" si="5"/>
        <v>290.9613246456459</v>
      </c>
      <c r="K47" s="10">
        <f t="shared" si="6"/>
        <v>0</v>
      </c>
      <c r="L47" s="10">
        <f t="shared" si="7"/>
        <v>0</v>
      </c>
      <c r="M47" s="10">
        <f t="shared" si="8"/>
        <v>0.819226492912918</v>
      </c>
      <c r="N47" s="10">
        <f t="shared" si="9"/>
        <v>40.9613246456459</v>
      </c>
      <c r="O47" s="10">
        <f t="shared" si="10"/>
        <v>40.9613246456459</v>
      </c>
      <c r="P47" s="10">
        <f t="shared" si="11"/>
        <v>4.180773507087082</v>
      </c>
      <c r="Q47" s="8">
        <f t="shared" si="12"/>
        <v>10.451933767717705</v>
      </c>
      <c r="R47" s="8">
        <f t="shared" si="13"/>
        <v>0</v>
      </c>
      <c r="S47" s="8">
        <f t="shared" si="14"/>
        <v>0</v>
      </c>
      <c r="T47" s="8">
        <f t="shared" si="15"/>
        <v>10.451933767717705</v>
      </c>
      <c r="U47" s="8">
        <f t="shared" si="16"/>
        <v>9.180773507087082</v>
      </c>
      <c r="V47" s="8">
        <f t="shared" si="17"/>
        <v>22.951933767717705</v>
      </c>
      <c r="W47" s="4">
        <f t="shared" si="18"/>
        <v>0</v>
      </c>
      <c r="X47" s="4">
        <f t="shared" si="19"/>
        <v>0</v>
      </c>
      <c r="Y47" s="8">
        <f t="shared" si="20"/>
        <v>22.951933767717705</v>
      </c>
    </row>
    <row r="48" spans="1:25" ht="12.75">
      <c r="A48" s="4">
        <v>38</v>
      </c>
      <c r="B48" s="4">
        <v>0.5407258088884093</v>
      </c>
      <c r="C48" s="4">
        <v>4</v>
      </c>
      <c r="D48" s="4">
        <v>15</v>
      </c>
      <c r="E48" s="8">
        <f>D48-B48</f>
        <v>14.459274191111591</v>
      </c>
      <c r="F48" s="9">
        <f t="shared" si="1"/>
        <v>0</v>
      </c>
      <c r="G48" s="8">
        <f t="shared" si="2"/>
        <v>0</v>
      </c>
      <c r="H48" s="8">
        <f t="shared" si="3"/>
        <v>9.459274191111591</v>
      </c>
      <c r="I48" s="8">
        <f t="shared" si="4"/>
        <v>472.96370955557956</v>
      </c>
      <c r="J48" s="8">
        <f t="shared" si="5"/>
        <v>472.96370955557956</v>
      </c>
      <c r="K48" s="10">
        <f t="shared" si="6"/>
        <v>0</v>
      </c>
      <c r="L48" s="10">
        <f t="shared" si="7"/>
        <v>0</v>
      </c>
      <c r="M48" s="10">
        <f t="shared" si="8"/>
        <v>4.459274191111591</v>
      </c>
      <c r="N48" s="10">
        <f t="shared" si="9"/>
        <v>222.96370955557956</v>
      </c>
      <c r="O48" s="10">
        <f t="shared" si="10"/>
        <v>222.96370955557956</v>
      </c>
      <c r="P48" s="10">
        <f t="shared" si="11"/>
        <v>0.5407258088884088</v>
      </c>
      <c r="Q48" s="8">
        <f t="shared" si="12"/>
        <v>1.351814522221022</v>
      </c>
      <c r="R48" s="8">
        <f t="shared" si="13"/>
        <v>0</v>
      </c>
      <c r="S48" s="8">
        <f t="shared" si="14"/>
        <v>0</v>
      </c>
      <c r="T48" s="8">
        <f t="shared" si="15"/>
        <v>1.351814522221022</v>
      </c>
      <c r="U48" s="8">
        <f t="shared" si="16"/>
        <v>5.540725808888409</v>
      </c>
      <c r="V48" s="8">
        <f t="shared" si="17"/>
        <v>13.851814522221023</v>
      </c>
      <c r="W48" s="4">
        <f t="shared" si="18"/>
        <v>0</v>
      </c>
      <c r="X48" s="4">
        <f t="shared" si="19"/>
        <v>0</v>
      </c>
      <c r="Y48" s="8">
        <f t="shared" si="20"/>
        <v>13.851814522221023</v>
      </c>
    </row>
    <row r="49" spans="1:25" ht="12.75">
      <c r="A49" s="4">
        <v>39</v>
      </c>
      <c r="B49" s="4">
        <v>0.6794960930673919</v>
      </c>
      <c r="C49" s="4">
        <v>4</v>
      </c>
      <c r="D49" s="4">
        <v>15</v>
      </c>
      <c r="E49" s="8">
        <f aca="true" t="shared" si="22" ref="E49:E66">C49+(D49-C49)*B49</f>
        <v>11.47445702374131</v>
      </c>
      <c r="F49" s="9">
        <f t="shared" si="1"/>
        <v>0</v>
      </c>
      <c r="G49" s="8">
        <f t="shared" si="2"/>
        <v>0</v>
      </c>
      <c r="H49" s="8">
        <f t="shared" si="3"/>
        <v>6.47445702374131</v>
      </c>
      <c r="I49" s="8">
        <f t="shared" si="4"/>
        <v>323.72285118706554</v>
      </c>
      <c r="J49" s="8">
        <f t="shared" si="5"/>
        <v>323.72285118706554</v>
      </c>
      <c r="K49" s="10">
        <f t="shared" si="6"/>
        <v>0</v>
      </c>
      <c r="L49" s="10">
        <f t="shared" si="7"/>
        <v>0</v>
      </c>
      <c r="M49" s="10">
        <f t="shared" si="8"/>
        <v>1.4744570237413104</v>
      </c>
      <c r="N49" s="10">
        <f t="shared" si="9"/>
        <v>73.72285118706552</v>
      </c>
      <c r="O49" s="10">
        <f t="shared" si="10"/>
        <v>73.72285118706552</v>
      </c>
      <c r="P49" s="10">
        <f t="shared" si="11"/>
        <v>3.5255429762586896</v>
      </c>
      <c r="Q49" s="8">
        <f t="shared" si="12"/>
        <v>8.813857440646725</v>
      </c>
      <c r="R49" s="8">
        <f t="shared" si="13"/>
        <v>0</v>
      </c>
      <c r="S49" s="8">
        <f t="shared" si="14"/>
        <v>0</v>
      </c>
      <c r="T49" s="8">
        <f t="shared" si="15"/>
        <v>8.813857440646725</v>
      </c>
      <c r="U49" s="8">
        <f t="shared" si="16"/>
        <v>8.52554297625869</v>
      </c>
      <c r="V49" s="8">
        <f t="shared" si="17"/>
        <v>21.313857440646725</v>
      </c>
      <c r="W49" s="4">
        <f t="shared" si="18"/>
        <v>0</v>
      </c>
      <c r="X49" s="4">
        <f t="shared" si="19"/>
        <v>0</v>
      </c>
      <c r="Y49" s="8">
        <f t="shared" si="20"/>
        <v>21.313857440646725</v>
      </c>
    </row>
    <row r="50" spans="1:25" ht="12.75">
      <c r="A50" s="4">
        <v>40</v>
      </c>
      <c r="B50" s="4">
        <v>0.5424570148557817</v>
      </c>
      <c r="C50" s="4">
        <v>4</v>
      </c>
      <c r="D50" s="4">
        <v>15</v>
      </c>
      <c r="E50" s="8">
        <f t="shared" si="22"/>
        <v>9.967027163413599</v>
      </c>
      <c r="F50" s="9">
        <f t="shared" si="1"/>
        <v>0</v>
      </c>
      <c r="G50" s="8">
        <f t="shared" si="2"/>
        <v>0</v>
      </c>
      <c r="H50" s="8">
        <f t="shared" si="3"/>
        <v>4.967027163413599</v>
      </c>
      <c r="I50" s="8">
        <f t="shared" si="4"/>
        <v>248.35135817067996</v>
      </c>
      <c r="J50" s="8">
        <f t="shared" si="5"/>
        <v>248.35135817067996</v>
      </c>
      <c r="K50" s="10">
        <f t="shared" si="6"/>
        <v>0.032972836586401044</v>
      </c>
      <c r="L50" s="10">
        <f t="shared" si="7"/>
        <v>0.08243209146600261</v>
      </c>
      <c r="M50" s="10">
        <f t="shared" si="8"/>
        <v>0</v>
      </c>
      <c r="N50" s="10">
        <f t="shared" si="9"/>
        <v>0</v>
      </c>
      <c r="O50" s="10">
        <f t="shared" si="10"/>
        <v>0.08243209146600261</v>
      </c>
      <c r="P50" s="10">
        <f t="shared" si="11"/>
        <v>5.032972836586401</v>
      </c>
      <c r="Q50" s="8">
        <f t="shared" si="12"/>
        <v>12.582432091466003</v>
      </c>
      <c r="R50" s="8">
        <f t="shared" si="13"/>
        <v>0</v>
      </c>
      <c r="S50" s="8">
        <f t="shared" si="14"/>
        <v>0</v>
      </c>
      <c r="T50" s="8">
        <f t="shared" si="15"/>
        <v>12.582432091466003</v>
      </c>
      <c r="U50" s="8">
        <f t="shared" si="16"/>
        <v>10.032972836586401</v>
      </c>
      <c r="V50" s="8">
        <f t="shared" si="17"/>
        <v>25.082432091466003</v>
      </c>
      <c r="W50" s="4">
        <f t="shared" si="18"/>
        <v>0</v>
      </c>
      <c r="X50" s="4">
        <f t="shared" si="19"/>
        <v>0</v>
      </c>
      <c r="Y50" s="8">
        <f t="shared" si="20"/>
        <v>25.082432091466003</v>
      </c>
    </row>
    <row r="51" spans="1:25" ht="12.75">
      <c r="A51" s="4">
        <v>41</v>
      </c>
      <c r="B51" s="4">
        <v>0.6816698986319074</v>
      </c>
      <c r="C51" s="4">
        <v>4</v>
      </c>
      <c r="D51" s="4">
        <v>15</v>
      </c>
      <c r="E51" s="8">
        <f t="shared" si="22"/>
        <v>11.498368884950981</v>
      </c>
      <c r="F51" s="9">
        <f t="shared" si="1"/>
        <v>0</v>
      </c>
      <c r="G51" s="8">
        <f t="shared" si="2"/>
        <v>0</v>
      </c>
      <c r="H51" s="8">
        <f t="shared" si="3"/>
        <v>6.498368884950981</v>
      </c>
      <c r="I51" s="8">
        <f t="shared" si="4"/>
        <v>324.9184442475491</v>
      </c>
      <c r="J51" s="8">
        <f t="shared" si="5"/>
        <v>324.9184442475491</v>
      </c>
      <c r="K51" s="10">
        <f t="shared" si="6"/>
        <v>0</v>
      </c>
      <c r="L51" s="10">
        <f t="shared" si="7"/>
        <v>0</v>
      </c>
      <c r="M51" s="10">
        <f t="shared" si="8"/>
        <v>1.498368884950981</v>
      </c>
      <c r="N51" s="10">
        <f t="shared" si="9"/>
        <v>74.91844424754905</v>
      </c>
      <c r="O51" s="10">
        <f t="shared" si="10"/>
        <v>74.91844424754905</v>
      </c>
      <c r="P51" s="10">
        <f t="shared" si="11"/>
        <v>3.501631115049019</v>
      </c>
      <c r="Q51" s="8">
        <f t="shared" si="12"/>
        <v>8.754077787622547</v>
      </c>
      <c r="R51" s="8">
        <f t="shared" si="13"/>
        <v>0</v>
      </c>
      <c r="S51" s="8">
        <f t="shared" si="14"/>
        <v>0</v>
      </c>
      <c r="T51" s="8">
        <f t="shared" si="15"/>
        <v>8.754077787622547</v>
      </c>
      <c r="U51" s="8">
        <f t="shared" si="16"/>
        <v>8.501631115049019</v>
      </c>
      <c r="V51" s="8">
        <f t="shared" si="17"/>
        <v>21.25407778762255</v>
      </c>
      <c r="W51" s="4">
        <f t="shared" si="18"/>
        <v>0</v>
      </c>
      <c r="X51" s="4">
        <f t="shared" si="19"/>
        <v>0</v>
      </c>
      <c r="Y51" s="8">
        <f t="shared" si="20"/>
        <v>21.25407778762255</v>
      </c>
    </row>
    <row r="52" spans="1:25" ht="12.75">
      <c r="A52" s="4">
        <v>42</v>
      </c>
      <c r="B52" s="4">
        <v>0.8914014639626893</v>
      </c>
      <c r="C52" s="4">
        <v>4</v>
      </c>
      <c r="D52" s="4">
        <v>15</v>
      </c>
      <c r="E52" s="8">
        <f t="shared" si="22"/>
        <v>13.805416103589582</v>
      </c>
      <c r="F52" s="9">
        <f t="shared" si="1"/>
        <v>0</v>
      </c>
      <c r="G52" s="8">
        <f t="shared" si="2"/>
        <v>0</v>
      </c>
      <c r="H52" s="8">
        <f t="shared" si="3"/>
        <v>8.805416103589582</v>
      </c>
      <c r="I52" s="8">
        <f t="shared" si="4"/>
        <v>440.2708051794791</v>
      </c>
      <c r="J52" s="8">
        <f t="shared" si="5"/>
        <v>440.2708051794791</v>
      </c>
      <c r="K52" s="10">
        <f t="shared" si="6"/>
        <v>0</v>
      </c>
      <c r="L52" s="10">
        <f t="shared" si="7"/>
        <v>0</v>
      </c>
      <c r="M52" s="10">
        <f t="shared" si="8"/>
        <v>3.8054161035895824</v>
      </c>
      <c r="N52" s="10">
        <f t="shared" si="9"/>
        <v>190.2708051794791</v>
      </c>
      <c r="O52" s="10">
        <f t="shared" si="10"/>
        <v>190.2708051794791</v>
      </c>
      <c r="P52" s="10">
        <f t="shared" si="11"/>
        <v>1.1945838964104176</v>
      </c>
      <c r="Q52" s="8">
        <f t="shared" si="12"/>
        <v>2.986459741026044</v>
      </c>
      <c r="R52" s="8">
        <f t="shared" si="13"/>
        <v>0</v>
      </c>
      <c r="S52" s="8">
        <f t="shared" si="14"/>
        <v>0</v>
      </c>
      <c r="T52" s="8">
        <f t="shared" si="15"/>
        <v>2.986459741026044</v>
      </c>
      <c r="U52" s="8">
        <f t="shared" si="16"/>
        <v>6.194583896410418</v>
      </c>
      <c r="V52" s="8">
        <f t="shared" si="17"/>
        <v>15.486459741026044</v>
      </c>
      <c r="W52" s="4">
        <f t="shared" si="18"/>
        <v>0</v>
      </c>
      <c r="X52" s="4">
        <f t="shared" si="19"/>
        <v>0</v>
      </c>
      <c r="Y52" s="8">
        <f t="shared" si="20"/>
        <v>15.486459741026044</v>
      </c>
    </row>
    <row r="53" spans="1:25" ht="12.75">
      <c r="A53" s="4">
        <v>43</v>
      </c>
      <c r="B53" s="4">
        <v>0.6651045775712872</v>
      </c>
      <c r="C53" s="4">
        <v>4</v>
      </c>
      <c r="D53" s="4">
        <v>15</v>
      </c>
      <c r="E53" s="8">
        <f t="shared" si="22"/>
        <v>11.316150353284158</v>
      </c>
      <c r="F53" s="9">
        <f t="shared" si="1"/>
        <v>0</v>
      </c>
      <c r="G53" s="8">
        <f t="shared" si="2"/>
        <v>0</v>
      </c>
      <c r="H53" s="8">
        <f t="shared" si="3"/>
        <v>6.316150353284158</v>
      </c>
      <c r="I53" s="8">
        <f t="shared" si="4"/>
        <v>315.8075176642079</v>
      </c>
      <c r="J53" s="8">
        <f t="shared" si="5"/>
        <v>315.8075176642079</v>
      </c>
      <c r="K53" s="10">
        <f t="shared" si="6"/>
        <v>0</v>
      </c>
      <c r="L53" s="10">
        <f t="shared" si="7"/>
        <v>0</v>
      </c>
      <c r="M53" s="10">
        <f t="shared" si="8"/>
        <v>1.3161503532841579</v>
      </c>
      <c r="N53" s="10">
        <f t="shared" si="9"/>
        <v>65.8075176642079</v>
      </c>
      <c r="O53" s="10">
        <f t="shared" si="10"/>
        <v>65.8075176642079</v>
      </c>
      <c r="P53" s="10">
        <f t="shared" si="11"/>
        <v>3.683849646715842</v>
      </c>
      <c r="Q53" s="8">
        <f t="shared" si="12"/>
        <v>9.209624116789605</v>
      </c>
      <c r="R53" s="8">
        <f t="shared" si="13"/>
        <v>0</v>
      </c>
      <c r="S53" s="8">
        <f t="shared" si="14"/>
        <v>0</v>
      </c>
      <c r="T53" s="8">
        <f t="shared" si="15"/>
        <v>9.209624116789605</v>
      </c>
      <c r="U53" s="8">
        <f t="shared" si="16"/>
        <v>8.683849646715842</v>
      </c>
      <c r="V53" s="8">
        <f t="shared" si="17"/>
        <v>21.709624116789605</v>
      </c>
      <c r="W53" s="4">
        <f t="shared" si="18"/>
        <v>0</v>
      </c>
      <c r="X53" s="4">
        <f t="shared" si="19"/>
        <v>0</v>
      </c>
      <c r="Y53" s="8">
        <f t="shared" si="20"/>
        <v>21.709624116789605</v>
      </c>
    </row>
    <row r="54" spans="1:25" ht="12.75">
      <c r="A54" s="4">
        <v>44</v>
      </c>
      <c r="B54" s="4">
        <v>0.20338332761118671</v>
      </c>
      <c r="C54" s="4">
        <v>4</v>
      </c>
      <c r="D54" s="4">
        <v>15</v>
      </c>
      <c r="E54" s="8">
        <f t="shared" si="22"/>
        <v>6.237216603723054</v>
      </c>
      <c r="F54" s="9">
        <f t="shared" si="1"/>
        <v>0</v>
      </c>
      <c r="G54" s="8">
        <f t="shared" si="2"/>
        <v>0</v>
      </c>
      <c r="H54" s="8">
        <f t="shared" si="3"/>
        <v>1.2372166037230539</v>
      </c>
      <c r="I54" s="8">
        <f t="shared" si="4"/>
        <v>61.8608301861527</v>
      </c>
      <c r="J54" s="8">
        <f t="shared" si="5"/>
        <v>61.8608301861527</v>
      </c>
      <c r="K54" s="10">
        <f t="shared" si="6"/>
        <v>3.762783396276946</v>
      </c>
      <c r="L54" s="10">
        <f t="shared" si="7"/>
        <v>9.406958490692364</v>
      </c>
      <c r="M54" s="10">
        <f t="shared" si="8"/>
        <v>0</v>
      </c>
      <c r="N54" s="10">
        <f t="shared" si="9"/>
        <v>0</v>
      </c>
      <c r="O54" s="10">
        <f t="shared" si="10"/>
        <v>9.406958490692364</v>
      </c>
      <c r="P54" s="10">
        <f t="shared" si="11"/>
        <v>8.762783396276946</v>
      </c>
      <c r="Q54" s="8">
        <f t="shared" si="12"/>
        <v>21.906958490692364</v>
      </c>
      <c r="R54" s="8">
        <f t="shared" si="13"/>
        <v>0</v>
      </c>
      <c r="S54" s="8">
        <f t="shared" si="14"/>
        <v>0</v>
      </c>
      <c r="T54" s="8">
        <f t="shared" si="15"/>
        <v>21.906958490692364</v>
      </c>
      <c r="U54" s="8">
        <f t="shared" si="16"/>
        <v>13.762783396276946</v>
      </c>
      <c r="V54" s="8">
        <f t="shared" si="17"/>
        <v>34.40695849069237</v>
      </c>
      <c r="W54" s="4">
        <f t="shared" si="18"/>
        <v>0</v>
      </c>
      <c r="X54" s="4">
        <f t="shared" si="19"/>
        <v>0</v>
      </c>
      <c r="Y54" s="8">
        <f t="shared" si="20"/>
        <v>34.40695849069237</v>
      </c>
    </row>
    <row r="55" spans="1:25" ht="12.75">
      <c r="A55" s="4">
        <v>45</v>
      </c>
      <c r="B55" s="4">
        <v>0.638987469464728</v>
      </c>
      <c r="C55" s="4">
        <v>4</v>
      </c>
      <c r="D55" s="4">
        <v>15</v>
      </c>
      <c r="E55" s="8">
        <f t="shared" si="22"/>
        <v>11.028862164112008</v>
      </c>
      <c r="F55" s="9">
        <f t="shared" si="1"/>
        <v>0</v>
      </c>
      <c r="G55" s="8">
        <f t="shared" si="2"/>
        <v>0</v>
      </c>
      <c r="H55" s="8">
        <f t="shared" si="3"/>
        <v>6.028862164112008</v>
      </c>
      <c r="I55" s="8">
        <f t="shared" si="4"/>
        <v>301.44310820560037</v>
      </c>
      <c r="J55" s="8">
        <f t="shared" si="5"/>
        <v>301.44310820560037</v>
      </c>
      <c r="K55" s="10">
        <f t="shared" si="6"/>
        <v>0</v>
      </c>
      <c r="L55" s="10">
        <f t="shared" si="7"/>
        <v>0</v>
      </c>
      <c r="M55" s="10">
        <f t="shared" si="8"/>
        <v>1.0288621641120077</v>
      </c>
      <c r="N55" s="10">
        <f t="shared" si="9"/>
        <v>51.44310820560038</v>
      </c>
      <c r="O55" s="10">
        <f t="shared" si="10"/>
        <v>51.44310820560038</v>
      </c>
      <c r="P55" s="10">
        <f t="shared" si="11"/>
        <v>3.9711378358879923</v>
      </c>
      <c r="Q55" s="8">
        <f t="shared" si="12"/>
        <v>9.927844589719982</v>
      </c>
      <c r="R55" s="8">
        <f t="shared" si="13"/>
        <v>0</v>
      </c>
      <c r="S55" s="8">
        <f t="shared" si="14"/>
        <v>0</v>
      </c>
      <c r="T55" s="8">
        <f t="shared" si="15"/>
        <v>9.927844589719982</v>
      </c>
      <c r="U55" s="8">
        <f t="shared" si="16"/>
        <v>8.971137835887992</v>
      </c>
      <c r="V55" s="8">
        <f t="shared" si="17"/>
        <v>22.42784458971998</v>
      </c>
      <c r="W55" s="4">
        <f t="shared" si="18"/>
        <v>0</v>
      </c>
      <c r="X55" s="4">
        <f t="shared" si="19"/>
        <v>0</v>
      </c>
      <c r="Y55" s="8">
        <f t="shared" si="20"/>
        <v>22.42784458971998</v>
      </c>
    </row>
    <row r="56" spans="1:25" ht="12.75">
      <c r="A56" s="4">
        <v>46</v>
      </c>
      <c r="B56" s="4">
        <v>0.7072646130932254</v>
      </c>
      <c r="C56" s="4">
        <v>4</v>
      </c>
      <c r="D56" s="4">
        <v>15</v>
      </c>
      <c r="E56" s="8">
        <f t="shared" si="22"/>
        <v>11.779910744025479</v>
      </c>
      <c r="F56" s="9">
        <f t="shared" si="1"/>
        <v>0</v>
      </c>
      <c r="G56" s="8">
        <f t="shared" si="2"/>
        <v>0</v>
      </c>
      <c r="H56" s="8">
        <f t="shared" si="3"/>
        <v>6.779910744025479</v>
      </c>
      <c r="I56" s="8">
        <f t="shared" si="4"/>
        <v>338.9955372012739</v>
      </c>
      <c r="J56" s="8">
        <f t="shared" si="5"/>
        <v>338.9955372012739</v>
      </c>
      <c r="K56" s="10">
        <f t="shared" si="6"/>
        <v>0</v>
      </c>
      <c r="L56" s="10">
        <f t="shared" si="7"/>
        <v>0</v>
      </c>
      <c r="M56" s="10">
        <f t="shared" si="8"/>
        <v>1.7799107440254787</v>
      </c>
      <c r="N56" s="10">
        <f t="shared" si="9"/>
        <v>88.99553720127393</v>
      </c>
      <c r="O56" s="10">
        <f t="shared" si="10"/>
        <v>88.99553720127393</v>
      </c>
      <c r="P56" s="10">
        <f t="shared" si="11"/>
        <v>3.2200892559745213</v>
      </c>
      <c r="Q56" s="8">
        <f t="shared" si="12"/>
        <v>8.050223139936303</v>
      </c>
      <c r="R56" s="8">
        <f t="shared" si="13"/>
        <v>0</v>
      </c>
      <c r="S56" s="8">
        <f t="shared" si="14"/>
        <v>0</v>
      </c>
      <c r="T56" s="8">
        <f t="shared" si="15"/>
        <v>8.050223139936303</v>
      </c>
      <c r="U56" s="8">
        <f t="shared" si="16"/>
        <v>8.220089255974521</v>
      </c>
      <c r="V56" s="8">
        <f t="shared" si="17"/>
        <v>20.550223139936303</v>
      </c>
      <c r="W56" s="4">
        <f t="shared" si="18"/>
        <v>0</v>
      </c>
      <c r="X56" s="4">
        <f t="shared" si="19"/>
        <v>0</v>
      </c>
      <c r="Y56" s="8">
        <f t="shared" si="20"/>
        <v>20.550223139936303</v>
      </c>
    </row>
    <row r="57" spans="1:25" ht="12.75">
      <c r="A57" s="4">
        <v>47</v>
      </c>
      <c r="B57" s="4">
        <v>0.25709218856678895</v>
      </c>
      <c r="C57" s="4">
        <v>4</v>
      </c>
      <c r="D57" s="4">
        <v>15</v>
      </c>
      <c r="E57" s="8">
        <f t="shared" si="22"/>
        <v>6.828014074234678</v>
      </c>
      <c r="F57" s="9">
        <f t="shared" si="1"/>
        <v>0</v>
      </c>
      <c r="G57" s="8">
        <f t="shared" si="2"/>
        <v>0</v>
      </c>
      <c r="H57" s="8">
        <f t="shared" si="3"/>
        <v>1.8280140742346784</v>
      </c>
      <c r="I57" s="8">
        <f t="shared" si="4"/>
        <v>91.40070371173393</v>
      </c>
      <c r="J57" s="8">
        <f t="shared" si="5"/>
        <v>91.40070371173393</v>
      </c>
      <c r="K57" s="10">
        <f t="shared" si="6"/>
        <v>3.1719859257653216</v>
      </c>
      <c r="L57" s="10">
        <f t="shared" si="7"/>
        <v>7.929964814413304</v>
      </c>
      <c r="M57" s="10">
        <f t="shared" si="8"/>
        <v>0</v>
      </c>
      <c r="N57" s="10">
        <f t="shared" si="9"/>
        <v>0</v>
      </c>
      <c r="O57" s="10">
        <f t="shared" si="10"/>
        <v>7.929964814413304</v>
      </c>
      <c r="P57" s="10">
        <f t="shared" si="11"/>
        <v>8.171985925765322</v>
      </c>
      <c r="Q57" s="8">
        <f t="shared" si="12"/>
        <v>20.429964814413303</v>
      </c>
      <c r="R57" s="8">
        <f t="shared" si="13"/>
        <v>0</v>
      </c>
      <c r="S57" s="8">
        <f t="shared" si="14"/>
        <v>0</v>
      </c>
      <c r="T57" s="8">
        <f t="shared" si="15"/>
        <v>20.429964814413303</v>
      </c>
      <c r="U57" s="8">
        <f t="shared" si="16"/>
        <v>13.171985925765322</v>
      </c>
      <c r="V57" s="8">
        <f t="shared" si="17"/>
        <v>32.9299648144133</v>
      </c>
      <c r="W57" s="4">
        <f t="shared" si="18"/>
        <v>0</v>
      </c>
      <c r="X57" s="4">
        <f t="shared" si="19"/>
        <v>0</v>
      </c>
      <c r="Y57" s="8">
        <f t="shared" si="20"/>
        <v>32.9299648144133</v>
      </c>
    </row>
    <row r="58" spans="1:25" ht="12.75">
      <c r="A58" s="4">
        <v>48</v>
      </c>
      <c r="B58" s="4">
        <v>0.11371091443426207</v>
      </c>
      <c r="C58" s="4">
        <v>4</v>
      </c>
      <c r="D58" s="4">
        <v>15</v>
      </c>
      <c r="E58" s="8">
        <f t="shared" si="22"/>
        <v>5.250820058776883</v>
      </c>
      <c r="F58" s="9">
        <f t="shared" si="1"/>
        <v>0</v>
      </c>
      <c r="G58" s="8">
        <f t="shared" si="2"/>
        <v>0</v>
      </c>
      <c r="H58" s="8">
        <f t="shared" si="3"/>
        <v>0.25082005877688296</v>
      </c>
      <c r="I58" s="8">
        <f t="shared" si="4"/>
        <v>12.541002938844148</v>
      </c>
      <c r="J58" s="8">
        <f t="shared" si="5"/>
        <v>12.541002938844148</v>
      </c>
      <c r="K58" s="10">
        <f t="shared" si="6"/>
        <v>4.749179941223117</v>
      </c>
      <c r="L58" s="10">
        <f t="shared" si="7"/>
        <v>11.872949853057793</v>
      </c>
      <c r="M58" s="10">
        <f t="shared" si="8"/>
        <v>0</v>
      </c>
      <c r="N58" s="10">
        <f t="shared" si="9"/>
        <v>0</v>
      </c>
      <c r="O58" s="10">
        <f t="shared" si="10"/>
        <v>11.872949853057793</v>
      </c>
      <c r="P58" s="10">
        <f t="shared" si="11"/>
        <v>9.749179941223117</v>
      </c>
      <c r="Q58" s="8">
        <f t="shared" si="12"/>
        <v>24.372949853057793</v>
      </c>
      <c r="R58" s="8">
        <f t="shared" si="13"/>
        <v>0</v>
      </c>
      <c r="S58" s="8">
        <f t="shared" si="14"/>
        <v>0</v>
      </c>
      <c r="T58" s="8">
        <f t="shared" si="15"/>
        <v>24.372949853057793</v>
      </c>
      <c r="U58" s="8">
        <f t="shared" si="16"/>
        <v>14.749179941223117</v>
      </c>
      <c r="V58" s="8">
        <f t="shared" si="17"/>
        <v>36.87294985305779</v>
      </c>
      <c r="W58" s="4">
        <f t="shared" si="18"/>
        <v>0</v>
      </c>
      <c r="X58" s="4">
        <f t="shared" si="19"/>
        <v>0</v>
      </c>
      <c r="Y58" s="8">
        <f t="shared" si="20"/>
        <v>36.87294985305779</v>
      </c>
    </row>
    <row r="59" spans="1:25" ht="12.75">
      <c r="A59" s="4">
        <v>49</v>
      </c>
      <c r="B59" s="4">
        <v>0.9662176588877602</v>
      </c>
      <c r="C59" s="4">
        <v>4</v>
      </c>
      <c r="D59" s="4">
        <v>15</v>
      </c>
      <c r="E59" s="8">
        <f t="shared" si="22"/>
        <v>14.628394247765362</v>
      </c>
      <c r="F59" s="9">
        <f t="shared" si="1"/>
        <v>0</v>
      </c>
      <c r="G59" s="8">
        <f t="shared" si="2"/>
        <v>0</v>
      </c>
      <c r="H59" s="8">
        <f t="shared" si="3"/>
        <v>9.628394247765362</v>
      </c>
      <c r="I59" s="8">
        <f t="shared" si="4"/>
        <v>481.4197123882681</v>
      </c>
      <c r="J59" s="8">
        <f t="shared" si="5"/>
        <v>481.4197123882681</v>
      </c>
      <c r="K59" s="10">
        <f t="shared" si="6"/>
        <v>0</v>
      </c>
      <c r="L59" s="10">
        <f t="shared" si="7"/>
        <v>0</v>
      </c>
      <c r="M59" s="10">
        <f t="shared" si="8"/>
        <v>4.628394247765362</v>
      </c>
      <c r="N59" s="10">
        <f t="shared" si="9"/>
        <v>231.4197123882681</v>
      </c>
      <c r="O59" s="10">
        <f t="shared" si="10"/>
        <v>231.4197123882681</v>
      </c>
      <c r="P59" s="10">
        <f t="shared" si="11"/>
        <v>0.3716057522346379</v>
      </c>
      <c r="Q59" s="8">
        <f t="shared" si="12"/>
        <v>0.9290143805865947</v>
      </c>
      <c r="R59" s="8">
        <f t="shared" si="13"/>
        <v>0</v>
      </c>
      <c r="S59" s="8">
        <f t="shared" si="14"/>
        <v>0</v>
      </c>
      <c r="T59" s="8">
        <f t="shared" si="15"/>
        <v>0.9290143805865947</v>
      </c>
      <c r="U59" s="8">
        <f t="shared" si="16"/>
        <v>5.371605752234638</v>
      </c>
      <c r="V59" s="8">
        <f t="shared" si="17"/>
        <v>13.429014380586594</v>
      </c>
      <c r="W59" s="4">
        <f t="shared" si="18"/>
        <v>0</v>
      </c>
      <c r="X59" s="4">
        <f t="shared" si="19"/>
        <v>0</v>
      </c>
      <c r="Y59" s="8">
        <f t="shared" si="20"/>
        <v>13.429014380586594</v>
      </c>
    </row>
    <row r="60" spans="1:25" ht="12.75">
      <c r="A60" s="4">
        <v>50</v>
      </c>
      <c r="B60" s="4">
        <v>0.434954936693253</v>
      </c>
      <c r="C60" s="4">
        <v>4</v>
      </c>
      <c r="D60" s="4">
        <v>15</v>
      </c>
      <c r="E60" s="8">
        <f t="shared" si="22"/>
        <v>8.784504303625784</v>
      </c>
      <c r="F60" s="9">
        <f t="shared" si="1"/>
        <v>0</v>
      </c>
      <c r="G60" s="8">
        <f t="shared" si="2"/>
        <v>0</v>
      </c>
      <c r="H60" s="8">
        <f t="shared" si="3"/>
        <v>3.784504303625784</v>
      </c>
      <c r="I60" s="8">
        <f t="shared" si="4"/>
        <v>189.2252151812892</v>
      </c>
      <c r="J60" s="8">
        <f t="shared" si="5"/>
        <v>189.2252151812892</v>
      </c>
      <c r="K60" s="10">
        <f t="shared" si="6"/>
        <v>1.2154956963742158</v>
      </c>
      <c r="L60" s="10">
        <f t="shared" si="7"/>
        <v>3.0387392409355396</v>
      </c>
      <c r="M60" s="10">
        <f t="shared" si="8"/>
        <v>0</v>
      </c>
      <c r="N60" s="10">
        <f t="shared" si="9"/>
        <v>0</v>
      </c>
      <c r="O60" s="10">
        <f t="shared" si="10"/>
        <v>3.0387392409355396</v>
      </c>
      <c r="P60" s="10">
        <f t="shared" si="11"/>
        <v>6.215495696374216</v>
      </c>
      <c r="Q60" s="8">
        <f t="shared" si="12"/>
        <v>15.53873924093554</v>
      </c>
      <c r="R60" s="8">
        <f t="shared" si="13"/>
        <v>0</v>
      </c>
      <c r="S60" s="8">
        <f t="shared" si="14"/>
        <v>0</v>
      </c>
      <c r="T60" s="8">
        <f t="shared" si="15"/>
        <v>15.53873924093554</v>
      </c>
      <c r="U60" s="8">
        <f t="shared" si="16"/>
        <v>11.215495696374216</v>
      </c>
      <c r="V60" s="8">
        <f t="shared" si="17"/>
        <v>28.03873924093554</v>
      </c>
      <c r="W60" s="4">
        <f t="shared" si="18"/>
        <v>0</v>
      </c>
      <c r="X60" s="4">
        <f t="shared" si="19"/>
        <v>0</v>
      </c>
      <c r="Y60" s="8">
        <f t="shared" si="20"/>
        <v>28.03873924093554</v>
      </c>
    </row>
    <row r="61" spans="1:25" ht="12.75">
      <c r="A61" s="4">
        <v>51</v>
      </c>
      <c r="B61" s="4">
        <v>0.9037602644379561</v>
      </c>
      <c r="C61" s="4">
        <v>4</v>
      </c>
      <c r="D61" s="4">
        <v>15</v>
      </c>
      <c r="E61" s="8">
        <f t="shared" si="22"/>
        <v>13.941362908817517</v>
      </c>
      <c r="F61" s="9">
        <f t="shared" si="1"/>
        <v>0</v>
      </c>
      <c r="G61" s="8">
        <f t="shared" si="2"/>
        <v>0</v>
      </c>
      <c r="H61" s="8">
        <f t="shared" si="3"/>
        <v>8.941362908817517</v>
      </c>
      <c r="I61" s="8">
        <f t="shared" si="4"/>
        <v>447.06814544087587</v>
      </c>
      <c r="J61" s="8">
        <f t="shared" si="5"/>
        <v>447.06814544087587</v>
      </c>
      <c r="K61" s="10">
        <f t="shared" si="6"/>
        <v>0</v>
      </c>
      <c r="L61" s="10">
        <f t="shared" si="7"/>
        <v>0</v>
      </c>
      <c r="M61" s="10">
        <f t="shared" si="8"/>
        <v>3.941362908817517</v>
      </c>
      <c r="N61" s="10">
        <f t="shared" si="9"/>
        <v>197.06814544087587</v>
      </c>
      <c r="O61" s="10">
        <f t="shared" si="10"/>
        <v>197.06814544087587</v>
      </c>
      <c r="P61" s="10">
        <f t="shared" si="11"/>
        <v>1.058637091182483</v>
      </c>
      <c r="Q61" s="8">
        <f t="shared" si="12"/>
        <v>2.6465927279562074</v>
      </c>
      <c r="R61" s="8">
        <f t="shared" si="13"/>
        <v>0</v>
      </c>
      <c r="S61" s="8">
        <f t="shared" si="14"/>
        <v>0</v>
      </c>
      <c r="T61" s="8">
        <f t="shared" si="15"/>
        <v>2.6465927279562074</v>
      </c>
      <c r="U61" s="8">
        <f t="shared" si="16"/>
        <v>6.058637091182483</v>
      </c>
      <c r="V61" s="8">
        <f t="shared" si="17"/>
        <v>15.146592727956207</v>
      </c>
      <c r="W61" s="4">
        <f t="shared" si="18"/>
        <v>0</v>
      </c>
      <c r="X61" s="4">
        <f t="shared" si="19"/>
        <v>0</v>
      </c>
      <c r="Y61" s="8">
        <f t="shared" si="20"/>
        <v>15.146592727956207</v>
      </c>
    </row>
    <row r="62" spans="1:25" ht="12.75">
      <c r="A62" s="4">
        <v>52</v>
      </c>
      <c r="B62" s="4">
        <v>0.04088404516681532</v>
      </c>
      <c r="C62" s="4">
        <v>4</v>
      </c>
      <c r="D62" s="4">
        <v>15</v>
      </c>
      <c r="E62" s="8">
        <f t="shared" si="22"/>
        <v>4.4497244968349685</v>
      </c>
      <c r="F62" s="9">
        <f t="shared" si="1"/>
        <v>0.5502755031650315</v>
      </c>
      <c r="G62" s="8">
        <f t="shared" si="2"/>
        <v>1.3756887579125787</v>
      </c>
      <c r="H62" s="8">
        <f t="shared" si="3"/>
        <v>0</v>
      </c>
      <c r="I62" s="8">
        <f t="shared" si="4"/>
        <v>0</v>
      </c>
      <c r="J62" s="8">
        <f t="shared" si="5"/>
        <v>1.3756887579125787</v>
      </c>
      <c r="K62" s="10">
        <f t="shared" si="6"/>
        <v>5.5502755031650315</v>
      </c>
      <c r="L62" s="10">
        <f t="shared" si="7"/>
        <v>13.87568875791258</v>
      </c>
      <c r="M62" s="10">
        <f t="shared" si="8"/>
        <v>0</v>
      </c>
      <c r="N62" s="10">
        <f t="shared" si="9"/>
        <v>0</v>
      </c>
      <c r="O62" s="10">
        <f t="shared" si="10"/>
        <v>13.87568875791258</v>
      </c>
      <c r="P62" s="10">
        <f t="shared" si="11"/>
        <v>10.550275503165032</v>
      </c>
      <c r="Q62" s="8">
        <f t="shared" si="12"/>
        <v>26.37568875791258</v>
      </c>
      <c r="R62" s="8">
        <f t="shared" si="13"/>
        <v>0</v>
      </c>
      <c r="S62" s="8">
        <f t="shared" si="14"/>
        <v>0</v>
      </c>
      <c r="T62" s="8">
        <f t="shared" si="15"/>
        <v>26.37568875791258</v>
      </c>
      <c r="U62" s="8">
        <f t="shared" si="16"/>
        <v>15.550275503165032</v>
      </c>
      <c r="V62" s="8">
        <f t="shared" si="17"/>
        <v>38.875688757912584</v>
      </c>
      <c r="W62" s="4">
        <f t="shared" si="18"/>
        <v>0</v>
      </c>
      <c r="X62" s="4">
        <f t="shared" si="19"/>
        <v>0</v>
      </c>
      <c r="Y62" s="8">
        <f t="shared" si="20"/>
        <v>38.875688757912584</v>
      </c>
    </row>
    <row r="63" spans="1:25" ht="12.75">
      <c r="A63" s="4">
        <v>53</v>
      </c>
      <c r="B63" s="4">
        <v>0.7335345832932509</v>
      </c>
      <c r="C63" s="4">
        <v>4</v>
      </c>
      <c r="D63" s="4">
        <v>15</v>
      </c>
      <c r="E63" s="8">
        <f t="shared" si="22"/>
        <v>12.06888041622576</v>
      </c>
      <c r="F63" s="9">
        <f t="shared" si="1"/>
        <v>0</v>
      </c>
      <c r="G63" s="8">
        <f t="shared" si="2"/>
        <v>0</v>
      </c>
      <c r="H63" s="8">
        <f t="shared" si="3"/>
        <v>7.06888041622576</v>
      </c>
      <c r="I63" s="8">
        <f t="shared" si="4"/>
        <v>353.444020811288</v>
      </c>
      <c r="J63" s="8">
        <f t="shared" si="5"/>
        <v>353.444020811288</v>
      </c>
      <c r="K63" s="10">
        <f t="shared" si="6"/>
        <v>0</v>
      </c>
      <c r="L63" s="10">
        <f t="shared" si="7"/>
        <v>0</v>
      </c>
      <c r="M63" s="10">
        <f t="shared" si="8"/>
        <v>2.0688804162257597</v>
      </c>
      <c r="N63" s="10">
        <f t="shared" si="9"/>
        <v>103.44402081128798</v>
      </c>
      <c r="O63" s="10">
        <f t="shared" si="10"/>
        <v>103.44402081128798</v>
      </c>
      <c r="P63" s="10">
        <f t="shared" si="11"/>
        <v>2.9311195837742403</v>
      </c>
      <c r="Q63" s="8">
        <f t="shared" si="12"/>
        <v>7.327798959435601</v>
      </c>
      <c r="R63" s="8">
        <f t="shared" si="13"/>
        <v>0</v>
      </c>
      <c r="S63" s="8">
        <f t="shared" si="14"/>
        <v>0</v>
      </c>
      <c r="T63" s="8">
        <f t="shared" si="15"/>
        <v>7.327798959435601</v>
      </c>
      <c r="U63" s="8">
        <f t="shared" si="16"/>
        <v>7.93111958377424</v>
      </c>
      <c r="V63" s="8">
        <f t="shared" si="17"/>
        <v>19.8277989594356</v>
      </c>
      <c r="W63" s="4">
        <f t="shared" si="18"/>
        <v>0</v>
      </c>
      <c r="X63" s="4">
        <f t="shared" si="19"/>
        <v>0</v>
      </c>
      <c r="Y63" s="8">
        <f t="shared" si="20"/>
        <v>19.8277989594356</v>
      </c>
    </row>
    <row r="64" spans="1:25" ht="12.75">
      <c r="A64" s="4">
        <v>54</v>
      </c>
      <c r="B64" s="4">
        <v>0.2544695230174945</v>
      </c>
      <c r="C64" s="4">
        <v>4</v>
      </c>
      <c r="D64" s="4">
        <v>15</v>
      </c>
      <c r="E64" s="8">
        <f t="shared" si="22"/>
        <v>6.799164753192439</v>
      </c>
      <c r="F64" s="9">
        <f t="shared" si="1"/>
        <v>0</v>
      </c>
      <c r="G64" s="8">
        <f t="shared" si="2"/>
        <v>0</v>
      </c>
      <c r="H64" s="8">
        <f t="shared" si="3"/>
        <v>1.7991647531924393</v>
      </c>
      <c r="I64" s="8">
        <f t="shared" si="4"/>
        <v>89.95823765962197</v>
      </c>
      <c r="J64" s="8">
        <f t="shared" si="5"/>
        <v>89.95823765962197</v>
      </c>
      <c r="K64" s="10">
        <f t="shared" si="6"/>
        <v>3.2008352468075607</v>
      </c>
      <c r="L64" s="10">
        <f t="shared" si="7"/>
        <v>8.002088117018902</v>
      </c>
      <c r="M64" s="10">
        <f t="shared" si="8"/>
        <v>0</v>
      </c>
      <c r="N64" s="10">
        <f t="shared" si="9"/>
        <v>0</v>
      </c>
      <c r="O64" s="10">
        <f t="shared" si="10"/>
        <v>8.002088117018902</v>
      </c>
      <c r="P64" s="10">
        <f t="shared" si="11"/>
        <v>8.20083524680756</v>
      </c>
      <c r="Q64" s="8">
        <f t="shared" si="12"/>
        <v>20.5020881170189</v>
      </c>
      <c r="R64" s="8">
        <f t="shared" si="13"/>
        <v>0</v>
      </c>
      <c r="S64" s="8">
        <f t="shared" si="14"/>
        <v>0</v>
      </c>
      <c r="T64" s="8">
        <f t="shared" si="15"/>
        <v>20.5020881170189</v>
      </c>
      <c r="U64" s="8">
        <f t="shared" si="16"/>
        <v>13.20083524680756</v>
      </c>
      <c r="V64" s="8">
        <f t="shared" si="17"/>
        <v>33.0020881170189</v>
      </c>
      <c r="W64" s="4">
        <f t="shared" si="18"/>
        <v>0</v>
      </c>
      <c r="X64" s="4">
        <f t="shared" si="19"/>
        <v>0</v>
      </c>
      <c r="Y64" s="8">
        <f t="shared" si="20"/>
        <v>33.0020881170189</v>
      </c>
    </row>
    <row r="65" spans="1:25" ht="12.75">
      <c r="A65" s="4">
        <v>55</v>
      </c>
      <c r="B65" s="4">
        <v>0.356512554813299</v>
      </c>
      <c r="C65" s="4">
        <v>4</v>
      </c>
      <c r="D65" s="4">
        <v>15</v>
      </c>
      <c r="E65" s="8">
        <f t="shared" si="22"/>
        <v>7.9216381029462895</v>
      </c>
      <c r="F65" s="9">
        <f t="shared" si="1"/>
        <v>0</v>
      </c>
      <c r="G65" s="8">
        <f t="shared" si="2"/>
        <v>0</v>
      </c>
      <c r="H65" s="8">
        <f t="shared" si="3"/>
        <v>2.9216381029462895</v>
      </c>
      <c r="I65" s="8">
        <f t="shared" si="4"/>
        <v>146.08190514731447</v>
      </c>
      <c r="J65" s="8">
        <f t="shared" si="5"/>
        <v>146.08190514731447</v>
      </c>
      <c r="K65" s="10">
        <f t="shared" si="6"/>
        <v>2.0783618970537105</v>
      </c>
      <c r="L65" s="10">
        <f t="shared" si="7"/>
        <v>5.195904742634276</v>
      </c>
      <c r="M65" s="10">
        <f t="shared" si="8"/>
        <v>0</v>
      </c>
      <c r="N65" s="10">
        <f t="shared" si="9"/>
        <v>0</v>
      </c>
      <c r="O65" s="10">
        <f t="shared" si="10"/>
        <v>5.195904742634276</v>
      </c>
      <c r="P65" s="10">
        <f t="shared" si="11"/>
        <v>7.0783618970537105</v>
      </c>
      <c r="Q65" s="8">
        <f t="shared" si="12"/>
        <v>17.695904742634276</v>
      </c>
      <c r="R65" s="8">
        <f t="shared" si="13"/>
        <v>0</v>
      </c>
      <c r="S65" s="8">
        <f t="shared" si="14"/>
        <v>0</v>
      </c>
      <c r="T65" s="8">
        <f t="shared" si="15"/>
        <v>17.695904742634276</v>
      </c>
      <c r="U65" s="8">
        <f t="shared" si="16"/>
        <v>12.07836189705371</v>
      </c>
      <c r="V65" s="8">
        <f t="shared" si="17"/>
        <v>30.195904742634276</v>
      </c>
      <c r="W65" s="4">
        <f t="shared" si="18"/>
        <v>0</v>
      </c>
      <c r="X65" s="4">
        <f t="shared" si="19"/>
        <v>0</v>
      </c>
      <c r="Y65" s="8">
        <f t="shared" si="20"/>
        <v>30.195904742634276</v>
      </c>
    </row>
    <row r="66" spans="1:25" ht="12.75">
      <c r="A66" s="4">
        <v>56</v>
      </c>
      <c r="B66" s="4">
        <v>0.5211278214096828</v>
      </c>
      <c r="C66" s="4">
        <v>4</v>
      </c>
      <c r="D66" s="4">
        <v>15</v>
      </c>
      <c r="E66" s="8">
        <f t="shared" si="22"/>
        <v>9.73240603550651</v>
      </c>
      <c r="F66" s="9">
        <f t="shared" si="1"/>
        <v>0</v>
      </c>
      <c r="G66" s="8">
        <f t="shared" si="2"/>
        <v>0</v>
      </c>
      <c r="H66" s="8">
        <f t="shared" si="3"/>
        <v>4.732406035506511</v>
      </c>
      <c r="I66" s="8">
        <f t="shared" si="4"/>
        <v>236.62030177532554</v>
      </c>
      <c r="J66" s="8">
        <f t="shared" si="5"/>
        <v>236.62030177532554</v>
      </c>
      <c r="K66" s="10">
        <f t="shared" si="6"/>
        <v>0.26759396449348927</v>
      </c>
      <c r="L66" s="10">
        <f t="shared" si="7"/>
        <v>0.6689849112337232</v>
      </c>
      <c r="M66" s="10">
        <f t="shared" si="8"/>
        <v>0</v>
      </c>
      <c r="N66" s="10">
        <f t="shared" si="9"/>
        <v>0</v>
      </c>
      <c r="O66" s="10">
        <f t="shared" si="10"/>
        <v>0.6689849112337232</v>
      </c>
      <c r="P66" s="10">
        <f t="shared" si="11"/>
        <v>5.267593964493489</v>
      </c>
      <c r="Q66" s="8">
        <f t="shared" si="12"/>
        <v>13.168984911233723</v>
      </c>
      <c r="R66" s="8">
        <f t="shared" si="13"/>
        <v>0</v>
      </c>
      <c r="S66" s="8">
        <f t="shared" si="14"/>
        <v>0</v>
      </c>
      <c r="T66" s="8">
        <f t="shared" si="15"/>
        <v>13.168984911233723</v>
      </c>
      <c r="U66" s="8">
        <f t="shared" si="16"/>
        <v>10.26759396449349</v>
      </c>
      <c r="V66" s="8">
        <f t="shared" si="17"/>
        <v>25.66898491123372</v>
      </c>
      <c r="W66" s="4">
        <f t="shared" si="18"/>
        <v>0</v>
      </c>
      <c r="X66" s="4">
        <f t="shared" si="19"/>
        <v>0</v>
      </c>
      <c r="Y66" s="8">
        <f t="shared" si="20"/>
        <v>25.66898491123372</v>
      </c>
    </row>
    <row r="67" spans="1:25" ht="12.75">
      <c r="A67" s="4">
        <v>57</v>
      </c>
      <c r="B67" s="4">
        <v>0.20766106449511534</v>
      </c>
      <c r="C67" s="4">
        <v>4</v>
      </c>
      <c r="D67" s="4">
        <v>15</v>
      </c>
      <c r="E67" s="8">
        <f>D67-B67</f>
        <v>14.792338935504885</v>
      </c>
      <c r="F67" s="9">
        <f t="shared" si="1"/>
        <v>0</v>
      </c>
      <c r="G67" s="8">
        <f t="shared" si="2"/>
        <v>0</v>
      </c>
      <c r="H67" s="8">
        <f t="shared" si="3"/>
        <v>9.792338935504885</v>
      </c>
      <c r="I67" s="8">
        <f t="shared" si="4"/>
        <v>489.61694677524423</v>
      </c>
      <c r="J67" s="8">
        <f t="shared" si="5"/>
        <v>489.61694677524423</v>
      </c>
      <c r="K67" s="10">
        <f t="shared" si="6"/>
        <v>0</v>
      </c>
      <c r="L67" s="10">
        <f t="shared" si="7"/>
        <v>0</v>
      </c>
      <c r="M67" s="10">
        <f t="shared" si="8"/>
        <v>4.792338935504885</v>
      </c>
      <c r="N67" s="10">
        <f t="shared" si="9"/>
        <v>239.61694677524426</v>
      </c>
      <c r="O67" s="10">
        <f t="shared" si="10"/>
        <v>239.61694677524426</v>
      </c>
      <c r="P67" s="10">
        <f t="shared" si="11"/>
        <v>0.2076610644951149</v>
      </c>
      <c r="Q67" s="8">
        <f t="shared" si="12"/>
        <v>0.5191526612377872</v>
      </c>
      <c r="R67" s="8">
        <f t="shared" si="13"/>
        <v>0</v>
      </c>
      <c r="S67" s="8">
        <f t="shared" si="14"/>
        <v>0</v>
      </c>
      <c r="T67" s="8">
        <f t="shared" si="15"/>
        <v>0.5191526612377872</v>
      </c>
      <c r="U67" s="8">
        <f t="shared" si="16"/>
        <v>5.207661064495115</v>
      </c>
      <c r="V67" s="8">
        <f t="shared" si="17"/>
        <v>13.019152661237786</v>
      </c>
      <c r="W67" s="4">
        <f t="shared" si="18"/>
        <v>0</v>
      </c>
      <c r="X67" s="4">
        <f t="shared" si="19"/>
        <v>0</v>
      </c>
      <c r="Y67" s="8">
        <f t="shared" si="20"/>
        <v>13.019152661237786</v>
      </c>
    </row>
    <row r="68" spans="1:25" ht="12.75">
      <c r="A68" s="4">
        <v>58</v>
      </c>
      <c r="B68" s="4">
        <v>0.6506414065277928</v>
      </c>
      <c r="C68" s="4">
        <v>4</v>
      </c>
      <c r="D68" s="4">
        <v>15</v>
      </c>
      <c r="E68" s="8">
        <f aca="true" t="shared" si="23" ref="E68:E85">C68+(D68-C68)*B68</f>
        <v>11.15705547180572</v>
      </c>
      <c r="F68" s="9">
        <f t="shared" si="1"/>
        <v>0</v>
      </c>
      <c r="G68" s="8">
        <f t="shared" si="2"/>
        <v>0</v>
      </c>
      <c r="H68" s="8">
        <f t="shared" si="3"/>
        <v>6.1570554718057195</v>
      </c>
      <c r="I68" s="8">
        <f t="shared" si="4"/>
        <v>307.852773590286</v>
      </c>
      <c r="J68" s="8">
        <f t="shared" si="5"/>
        <v>307.852773590286</v>
      </c>
      <c r="K68" s="10">
        <f t="shared" si="6"/>
        <v>0</v>
      </c>
      <c r="L68" s="10">
        <f t="shared" si="7"/>
        <v>0</v>
      </c>
      <c r="M68" s="10">
        <f t="shared" si="8"/>
        <v>1.1570554718057195</v>
      </c>
      <c r="N68" s="10">
        <f t="shared" si="9"/>
        <v>57.85277359028598</v>
      </c>
      <c r="O68" s="10">
        <f t="shared" si="10"/>
        <v>57.85277359028598</v>
      </c>
      <c r="P68" s="10">
        <f t="shared" si="11"/>
        <v>3.8429445281942805</v>
      </c>
      <c r="Q68" s="8">
        <f t="shared" si="12"/>
        <v>9.607361320485701</v>
      </c>
      <c r="R68" s="8">
        <f t="shared" si="13"/>
        <v>0</v>
      </c>
      <c r="S68" s="8">
        <f t="shared" si="14"/>
        <v>0</v>
      </c>
      <c r="T68" s="8">
        <f t="shared" si="15"/>
        <v>9.607361320485701</v>
      </c>
      <c r="U68" s="8">
        <f t="shared" si="16"/>
        <v>8.84294452819428</v>
      </c>
      <c r="V68" s="8">
        <f t="shared" si="17"/>
        <v>22.1073613204857</v>
      </c>
      <c r="W68" s="4">
        <f t="shared" si="18"/>
        <v>0</v>
      </c>
      <c r="X68" s="4">
        <f t="shared" si="19"/>
        <v>0</v>
      </c>
      <c r="Y68" s="8">
        <f t="shared" si="20"/>
        <v>22.1073613204857</v>
      </c>
    </row>
    <row r="69" spans="1:25" ht="12.75">
      <c r="A69" s="4">
        <v>59</v>
      </c>
      <c r="B69" s="4">
        <v>0.16058050945296287</v>
      </c>
      <c r="C69" s="4">
        <v>4</v>
      </c>
      <c r="D69" s="4">
        <v>15</v>
      </c>
      <c r="E69" s="8">
        <f t="shared" si="23"/>
        <v>5.766385603982592</v>
      </c>
      <c r="F69" s="9">
        <f t="shared" si="1"/>
        <v>0</v>
      </c>
      <c r="G69" s="8">
        <f t="shared" si="2"/>
        <v>0</v>
      </c>
      <c r="H69" s="8">
        <f t="shared" si="3"/>
        <v>0.7663856039825916</v>
      </c>
      <c r="I69" s="8">
        <f t="shared" si="4"/>
        <v>38.31928019912958</v>
      </c>
      <c r="J69" s="8">
        <f t="shared" si="5"/>
        <v>38.31928019912958</v>
      </c>
      <c r="K69" s="10">
        <f t="shared" si="6"/>
        <v>4.233614396017408</v>
      </c>
      <c r="L69" s="10">
        <f t="shared" si="7"/>
        <v>10.584035990043521</v>
      </c>
      <c r="M69" s="10">
        <f t="shared" si="8"/>
        <v>0</v>
      </c>
      <c r="N69" s="10">
        <f t="shared" si="9"/>
        <v>0</v>
      </c>
      <c r="O69" s="10">
        <f t="shared" si="10"/>
        <v>10.584035990043521</v>
      </c>
      <c r="P69" s="10">
        <f t="shared" si="11"/>
        <v>9.233614396017408</v>
      </c>
      <c r="Q69" s="8">
        <f t="shared" si="12"/>
        <v>23.08403599004352</v>
      </c>
      <c r="R69" s="8">
        <f t="shared" si="13"/>
        <v>0</v>
      </c>
      <c r="S69" s="8">
        <f t="shared" si="14"/>
        <v>0</v>
      </c>
      <c r="T69" s="8">
        <f t="shared" si="15"/>
        <v>23.08403599004352</v>
      </c>
      <c r="U69" s="8">
        <f t="shared" si="16"/>
        <v>14.233614396017408</v>
      </c>
      <c r="V69" s="8">
        <f t="shared" si="17"/>
        <v>35.58403599004352</v>
      </c>
      <c r="W69" s="4">
        <f t="shared" si="18"/>
        <v>0</v>
      </c>
      <c r="X69" s="4">
        <f t="shared" si="19"/>
        <v>0</v>
      </c>
      <c r="Y69" s="8">
        <f t="shared" si="20"/>
        <v>35.58403599004352</v>
      </c>
    </row>
    <row r="70" spans="1:25" ht="12.75">
      <c r="A70" s="4">
        <v>60</v>
      </c>
      <c r="B70" s="4">
        <v>0.2725103375483642</v>
      </c>
      <c r="C70" s="4">
        <v>4</v>
      </c>
      <c r="D70" s="4">
        <v>15</v>
      </c>
      <c r="E70" s="8">
        <f t="shared" si="23"/>
        <v>6.997613713032006</v>
      </c>
      <c r="F70" s="9">
        <f t="shared" si="1"/>
        <v>0</v>
      </c>
      <c r="G70" s="8">
        <f t="shared" si="2"/>
        <v>0</v>
      </c>
      <c r="H70" s="8">
        <f t="shared" si="3"/>
        <v>1.9976137130320062</v>
      </c>
      <c r="I70" s="8">
        <f t="shared" si="4"/>
        <v>99.88068565160032</v>
      </c>
      <c r="J70" s="8">
        <f t="shared" si="5"/>
        <v>99.88068565160032</v>
      </c>
      <c r="K70" s="10">
        <f t="shared" si="6"/>
        <v>3.002386286967994</v>
      </c>
      <c r="L70" s="10">
        <f t="shared" si="7"/>
        <v>7.5059657174199845</v>
      </c>
      <c r="M70" s="10">
        <f t="shared" si="8"/>
        <v>0</v>
      </c>
      <c r="N70" s="10">
        <f t="shared" si="9"/>
        <v>0</v>
      </c>
      <c r="O70" s="10">
        <f t="shared" si="10"/>
        <v>7.5059657174199845</v>
      </c>
      <c r="P70" s="10">
        <f t="shared" si="11"/>
        <v>8.002386286967994</v>
      </c>
      <c r="Q70" s="8">
        <f t="shared" si="12"/>
        <v>20.005965717419983</v>
      </c>
      <c r="R70" s="8">
        <f t="shared" si="13"/>
        <v>0</v>
      </c>
      <c r="S70" s="8">
        <f t="shared" si="14"/>
        <v>0</v>
      </c>
      <c r="T70" s="8">
        <f t="shared" si="15"/>
        <v>20.005965717419983</v>
      </c>
      <c r="U70" s="8">
        <f t="shared" si="16"/>
        <v>13.002386286967994</v>
      </c>
      <c r="V70" s="8">
        <f t="shared" si="17"/>
        <v>32.50596571741998</v>
      </c>
      <c r="W70" s="4">
        <f t="shared" si="18"/>
        <v>0</v>
      </c>
      <c r="X70" s="4">
        <f t="shared" si="19"/>
        <v>0</v>
      </c>
      <c r="Y70" s="8">
        <f t="shared" si="20"/>
        <v>32.50596571741998</v>
      </c>
    </row>
    <row r="71" spans="1:25" ht="12.75">
      <c r="A71" s="4">
        <v>61</v>
      </c>
      <c r="B71" s="4">
        <v>0.5353520624845998</v>
      </c>
      <c r="C71" s="4">
        <v>4</v>
      </c>
      <c r="D71" s="4">
        <v>15</v>
      </c>
      <c r="E71" s="8">
        <f t="shared" si="23"/>
        <v>9.888872687330597</v>
      </c>
      <c r="F71" s="9">
        <f t="shared" si="1"/>
        <v>0</v>
      </c>
      <c r="G71" s="8">
        <f t="shared" si="2"/>
        <v>0</v>
      </c>
      <c r="H71" s="8">
        <f t="shared" si="3"/>
        <v>4.888872687330597</v>
      </c>
      <c r="I71" s="8">
        <f t="shared" si="4"/>
        <v>244.44363436652986</v>
      </c>
      <c r="J71" s="8">
        <f t="shared" si="5"/>
        <v>244.44363436652986</v>
      </c>
      <c r="K71" s="10">
        <f t="shared" si="6"/>
        <v>0.11112731266940301</v>
      </c>
      <c r="L71" s="10">
        <f t="shared" si="7"/>
        <v>0.27781828167350753</v>
      </c>
      <c r="M71" s="10">
        <f t="shared" si="8"/>
        <v>0</v>
      </c>
      <c r="N71" s="10">
        <f t="shared" si="9"/>
        <v>0</v>
      </c>
      <c r="O71" s="10">
        <f t="shared" si="10"/>
        <v>0.27781828167350753</v>
      </c>
      <c r="P71" s="10">
        <f t="shared" si="11"/>
        <v>5.111127312669403</v>
      </c>
      <c r="Q71" s="8">
        <f t="shared" si="12"/>
        <v>12.777818281673508</v>
      </c>
      <c r="R71" s="8">
        <f t="shared" si="13"/>
        <v>0</v>
      </c>
      <c r="S71" s="8">
        <f t="shared" si="14"/>
        <v>0</v>
      </c>
      <c r="T71" s="8">
        <f t="shared" si="15"/>
        <v>12.777818281673508</v>
      </c>
      <c r="U71" s="8">
        <f t="shared" si="16"/>
        <v>10.111127312669403</v>
      </c>
      <c r="V71" s="8">
        <f t="shared" si="17"/>
        <v>25.277818281673508</v>
      </c>
      <c r="W71" s="4">
        <f t="shared" si="18"/>
        <v>0</v>
      </c>
      <c r="X71" s="4">
        <f t="shared" si="19"/>
        <v>0</v>
      </c>
      <c r="Y71" s="8">
        <f t="shared" si="20"/>
        <v>25.277818281673508</v>
      </c>
    </row>
    <row r="72" spans="1:25" ht="12.75">
      <c r="A72" s="4">
        <v>62</v>
      </c>
      <c r="B72" s="4">
        <v>0.9039326612543079</v>
      </c>
      <c r="C72" s="4">
        <v>4</v>
      </c>
      <c r="D72" s="4">
        <v>15</v>
      </c>
      <c r="E72" s="8">
        <f t="shared" si="23"/>
        <v>13.943259273797388</v>
      </c>
      <c r="F72" s="9">
        <f t="shared" si="1"/>
        <v>0</v>
      </c>
      <c r="G72" s="8">
        <f t="shared" si="2"/>
        <v>0</v>
      </c>
      <c r="H72" s="8">
        <f t="shared" si="3"/>
        <v>8.943259273797388</v>
      </c>
      <c r="I72" s="8">
        <f t="shared" si="4"/>
        <v>447.1629636898694</v>
      </c>
      <c r="J72" s="8">
        <f t="shared" si="5"/>
        <v>447.1629636898694</v>
      </c>
      <c r="K72" s="10">
        <f t="shared" si="6"/>
        <v>0</v>
      </c>
      <c r="L72" s="10">
        <f t="shared" si="7"/>
        <v>0</v>
      </c>
      <c r="M72" s="10">
        <f t="shared" si="8"/>
        <v>3.9432592737973877</v>
      </c>
      <c r="N72" s="10">
        <f t="shared" si="9"/>
        <v>197.1629636898694</v>
      </c>
      <c r="O72" s="10">
        <f t="shared" si="10"/>
        <v>197.1629636898694</v>
      </c>
      <c r="P72" s="10">
        <f t="shared" si="11"/>
        <v>1.0567407262026123</v>
      </c>
      <c r="Q72" s="8">
        <f t="shared" si="12"/>
        <v>2.6418518155065307</v>
      </c>
      <c r="R72" s="8">
        <f t="shared" si="13"/>
        <v>0</v>
      </c>
      <c r="S72" s="8">
        <f t="shared" si="14"/>
        <v>0</v>
      </c>
      <c r="T72" s="8">
        <f t="shared" si="15"/>
        <v>2.6418518155065307</v>
      </c>
      <c r="U72" s="8">
        <f t="shared" si="16"/>
        <v>6.056740726202612</v>
      </c>
      <c r="V72" s="8">
        <f t="shared" si="17"/>
        <v>15.14185181550653</v>
      </c>
      <c r="W72" s="4">
        <f t="shared" si="18"/>
        <v>0</v>
      </c>
      <c r="X72" s="4">
        <f t="shared" si="19"/>
        <v>0</v>
      </c>
      <c r="Y72" s="8">
        <f t="shared" si="20"/>
        <v>15.14185181550653</v>
      </c>
    </row>
    <row r="73" spans="1:25" ht="12.75">
      <c r="A73" s="4">
        <v>63</v>
      </c>
      <c r="B73" s="4">
        <v>0.7339931785582214</v>
      </c>
      <c r="C73" s="4">
        <v>4</v>
      </c>
      <c r="D73" s="4">
        <v>15</v>
      </c>
      <c r="E73" s="8">
        <f t="shared" si="23"/>
        <v>12.073924964140435</v>
      </c>
      <c r="F73" s="9">
        <f t="shared" si="1"/>
        <v>0</v>
      </c>
      <c r="G73" s="8">
        <f t="shared" si="2"/>
        <v>0</v>
      </c>
      <c r="H73" s="8">
        <f t="shared" si="3"/>
        <v>7.073924964140435</v>
      </c>
      <c r="I73" s="8">
        <f t="shared" si="4"/>
        <v>353.69624820702177</v>
      </c>
      <c r="J73" s="8">
        <f t="shared" si="5"/>
        <v>353.69624820702177</v>
      </c>
      <c r="K73" s="10">
        <f t="shared" si="6"/>
        <v>0</v>
      </c>
      <c r="L73" s="10">
        <f t="shared" si="7"/>
        <v>0</v>
      </c>
      <c r="M73" s="10">
        <f t="shared" si="8"/>
        <v>2.073924964140435</v>
      </c>
      <c r="N73" s="10">
        <f t="shared" si="9"/>
        <v>103.69624820702174</v>
      </c>
      <c r="O73" s="10">
        <f t="shared" si="10"/>
        <v>103.69624820702174</v>
      </c>
      <c r="P73" s="10">
        <f t="shared" si="11"/>
        <v>2.926075035859565</v>
      </c>
      <c r="Q73" s="8">
        <f t="shared" si="12"/>
        <v>7.315187589648913</v>
      </c>
      <c r="R73" s="8">
        <f t="shared" si="13"/>
        <v>0</v>
      </c>
      <c r="S73" s="8">
        <f t="shared" si="14"/>
        <v>0</v>
      </c>
      <c r="T73" s="8">
        <f t="shared" si="15"/>
        <v>7.315187589648913</v>
      </c>
      <c r="U73" s="8">
        <f t="shared" si="16"/>
        <v>7.926075035859565</v>
      </c>
      <c r="V73" s="8">
        <f t="shared" si="17"/>
        <v>19.815187589648914</v>
      </c>
      <c r="W73" s="4">
        <f t="shared" si="18"/>
        <v>0</v>
      </c>
      <c r="X73" s="4">
        <f t="shared" si="19"/>
        <v>0</v>
      </c>
      <c r="Y73" s="8">
        <f t="shared" si="20"/>
        <v>19.815187589648914</v>
      </c>
    </row>
    <row r="74" spans="1:25" ht="12.75">
      <c r="A74" s="4">
        <v>64</v>
      </c>
      <c r="B74" s="4">
        <v>0.7583336202927367</v>
      </c>
      <c r="C74" s="4">
        <v>4</v>
      </c>
      <c r="D74" s="4">
        <v>15</v>
      </c>
      <c r="E74" s="8">
        <f t="shared" si="23"/>
        <v>12.341669823220103</v>
      </c>
      <c r="F74" s="9">
        <f t="shared" si="1"/>
        <v>0</v>
      </c>
      <c r="G74" s="8">
        <f t="shared" si="2"/>
        <v>0</v>
      </c>
      <c r="H74" s="8">
        <f t="shared" si="3"/>
        <v>7.341669823220103</v>
      </c>
      <c r="I74" s="8">
        <f t="shared" si="4"/>
        <v>367.08349116100516</v>
      </c>
      <c r="J74" s="8">
        <f t="shared" si="5"/>
        <v>367.08349116100516</v>
      </c>
      <c r="K74" s="10">
        <f t="shared" si="6"/>
        <v>0</v>
      </c>
      <c r="L74" s="10">
        <f t="shared" si="7"/>
        <v>0</v>
      </c>
      <c r="M74" s="10">
        <f t="shared" si="8"/>
        <v>2.341669823220103</v>
      </c>
      <c r="N74" s="10">
        <f t="shared" si="9"/>
        <v>117.08349116100516</v>
      </c>
      <c r="O74" s="10">
        <f t="shared" si="10"/>
        <v>117.08349116100516</v>
      </c>
      <c r="P74" s="10">
        <f t="shared" si="11"/>
        <v>2.658330176779897</v>
      </c>
      <c r="Q74" s="8">
        <f t="shared" si="12"/>
        <v>6.645825441949742</v>
      </c>
      <c r="R74" s="8">
        <f t="shared" si="13"/>
        <v>0</v>
      </c>
      <c r="S74" s="8">
        <f t="shared" si="14"/>
        <v>0</v>
      </c>
      <c r="T74" s="8">
        <f t="shared" si="15"/>
        <v>6.645825441949742</v>
      </c>
      <c r="U74" s="8">
        <f t="shared" si="16"/>
        <v>7.658330176779897</v>
      </c>
      <c r="V74" s="8">
        <f t="shared" si="17"/>
        <v>19.145825441949743</v>
      </c>
      <c r="W74" s="4">
        <f t="shared" si="18"/>
        <v>0</v>
      </c>
      <c r="X74" s="4">
        <f t="shared" si="19"/>
        <v>0</v>
      </c>
      <c r="Y74" s="8">
        <f t="shared" si="20"/>
        <v>19.145825441949743</v>
      </c>
    </row>
    <row r="75" spans="1:25" ht="12.75">
      <c r="A75" s="4">
        <v>65</v>
      </c>
      <c r="B75" s="4">
        <v>0.8058118949666815</v>
      </c>
      <c r="C75" s="4">
        <v>4</v>
      </c>
      <c r="D75" s="4">
        <v>15</v>
      </c>
      <c r="E75" s="8">
        <f t="shared" si="23"/>
        <v>12.863930844633497</v>
      </c>
      <c r="F75" s="9">
        <f t="shared" si="1"/>
        <v>0</v>
      </c>
      <c r="G75" s="8">
        <f t="shared" si="2"/>
        <v>0</v>
      </c>
      <c r="H75" s="8">
        <f t="shared" si="3"/>
        <v>7.863930844633497</v>
      </c>
      <c r="I75" s="8">
        <f t="shared" si="4"/>
        <v>393.19654223167487</v>
      </c>
      <c r="J75" s="8">
        <f t="shared" si="5"/>
        <v>393.19654223167487</v>
      </c>
      <c r="K75" s="10">
        <f t="shared" si="6"/>
        <v>0</v>
      </c>
      <c r="L75" s="10">
        <f t="shared" si="7"/>
        <v>0</v>
      </c>
      <c r="M75" s="10">
        <f t="shared" si="8"/>
        <v>2.8639308446334972</v>
      </c>
      <c r="N75" s="10">
        <f t="shared" si="9"/>
        <v>143.19654223167487</v>
      </c>
      <c r="O75" s="10">
        <f t="shared" si="10"/>
        <v>143.19654223167487</v>
      </c>
      <c r="P75" s="10">
        <f t="shared" si="11"/>
        <v>2.1360691553665028</v>
      </c>
      <c r="Q75" s="8">
        <f t="shared" si="12"/>
        <v>5.340172888416257</v>
      </c>
      <c r="R75" s="8">
        <f t="shared" si="13"/>
        <v>0</v>
      </c>
      <c r="S75" s="8">
        <f t="shared" si="14"/>
        <v>0</v>
      </c>
      <c r="T75" s="8">
        <f t="shared" si="15"/>
        <v>5.340172888416257</v>
      </c>
      <c r="U75" s="8">
        <f t="shared" si="16"/>
        <v>7.136069155366503</v>
      </c>
      <c r="V75" s="8">
        <f t="shared" si="17"/>
        <v>17.840172888416255</v>
      </c>
      <c r="W75" s="4">
        <f t="shared" si="18"/>
        <v>0</v>
      </c>
      <c r="X75" s="4">
        <f t="shared" si="19"/>
        <v>0</v>
      </c>
      <c r="Y75" s="8">
        <f t="shared" si="20"/>
        <v>17.840172888416255</v>
      </c>
    </row>
    <row r="76" spans="1:25" ht="12.75">
      <c r="A76" s="4">
        <v>66</v>
      </c>
      <c r="B76" s="4">
        <v>0.0899474677788703</v>
      </c>
      <c r="C76" s="4">
        <v>4</v>
      </c>
      <c r="D76" s="4">
        <v>15</v>
      </c>
      <c r="E76" s="8">
        <f t="shared" si="23"/>
        <v>4.989422145567573</v>
      </c>
      <c r="F76" s="9">
        <f aca="true" t="shared" si="24" ref="F76:F110">IF(E76&gt;5,0,5-E76)</f>
        <v>0.010577854432426648</v>
      </c>
      <c r="G76" s="8">
        <f aca="true" t="shared" si="25" ref="G76:G110">2.5*F76</f>
        <v>0.02644463608106662</v>
      </c>
      <c r="H76" s="8">
        <f aca="true" t="shared" si="26" ref="H76:H110">IF(E76&gt;5,E76-5,0)</f>
        <v>0</v>
      </c>
      <c r="I76" s="8">
        <f aca="true" t="shared" si="27" ref="I76:I110">H76*50</f>
        <v>0</v>
      </c>
      <c r="J76" s="8">
        <f aca="true" t="shared" si="28" ref="J76:J110">I76+G76</f>
        <v>0.02644463608106662</v>
      </c>
      <c r="K76" s="10">
        <f aca="true" t="shared" si="29" ref="K76:K110">IF(E76&gt;10,0,10-E76)</f>
        <v>5.010577854432427</v>
      </c>
      <c r="L76" s="10">
        <f aca="true" t="shared" si="30" ref="L76:L110">K76*2.5</f>
        <v>12.526444636081067</v>
      </c>
      <c r="M76" s="10">
        <f aca="true" t="shared" si="31" ref="M76:M110">IF(E76&gt;10,E76-10,0)</f>
        <v>0</v>
      </c>
      <c r="N76" s="10">
        <f aca="true" t="shared" si="32" ref="N76:N110">M76*50</f>
        <v>0</v>
      </c>
      <c r="O76" s="10">
        <f aca="true" t="shared" si="33" ref="O76:O110">L76+N76</f>
        <v>12.526444636081067</v>
      </c>
      <c r="P76" s="10">
        <f aca="true" t="shared" si="34" ref="P76:P110">IF(E76&gt;15,0,15-E76)</f>
        <v>10.010577854432427</v>
      </c>
      <c r="Q76" s="8">
        <f aca="true" t="shared" si="35" ref="Q76:Q110">P76*2.5</f>
        <v>25.026444636081067</v>
      </c>
      <c r="R76" s="8">
        <f aca="true" t="shared" si="36" ref="R76:R110">IF(E76&gt;15,E76-15,0)</f>
        <v>0</v>
      </c>
      <c r="S76" s="8">
        <f aca="true" t="shared" si="37" ref="S76:S110">R76*50</f>
        <v>0</v>
      </c>
      <c r="T76" s="8">
        <f aca="true" t="shared" si="38" ref="T76:T110">S76+Q76</f>
        <v>25.026444636081067</v>
      </c>
      <c r="U76" s="8">
        <f aca="true" t="shared" si="39" ref="U76:U110">IF(E76&gt;20,0,20-E76)</f>
        <v>15.010577854432427</v>
      </c>
      <c r="V76" s="8">
        <f aca="true" t="shared" si="40" ref="V76:V110">U76*2.5</f>
        <v>37.52644463608107</v>
      </c>
      <c r="W76" s="4">
        <f aca="true" t="shared" si="41" ref="W76:W110">IF(E76&gt;20,E76-20,0)</f>
        <v>0</v>
      </c>
      <c r="X76" s="4">
        <f aca="true" t="shared" si="42" ref="X76:X110">W76*50</f>
        <v>0</v>
      </c>
      <c r="Y76" s="8">
        <f aca="true" t="shared" si="43" ref="Y76:Y110">X76+V76</f>
        <v>37.52644463608107</v>
      </c>
    </row>
    <row r="77" spans="1:25" ht="12.75">
      <c r="A77" s="4">
        <v>67</v>
      </c>
      <c r="B77" s="4">
        <v>0.585408056285263</v>
      </c>
      <c r="C77" s="4">
        <v>4</v>
      </c>
      <c r="D77" s="4">
        <v>15</v>
      </c>
      <c r="E77" s="8">
        <f t="shared" si="23"/>
        <v>10.439488619137894</v>
      </c>
      <c r="F77" s="9">
        <f t="shared" si="24"/>
        <v>0</v>
      </c>
      <c r="G77" s="8">
        <f t="shared" si="25"/>
        <v>0</v>
      </c>
      <c r="H77" s="8">
        <f t="shared" si="26"/>
        <v>5.439488619137894</v>
      </c>
      <c r="I77" s="8">
        <f t="shared" si="27"/>
        <v>271.9744309568947</v>
      </c>
      <c r="J77" s="8">
        <f t="shared" si="28"/>
        <v>271.9744309568947</v>
      </c>
      <c r="K77" s="10">
        <f t="shared" si="29"/>
        <v>0</v>
      </c>
      <c r="L77" s="10">
        <f t="shared" si="30"/>
        <v>0</v>
      </c>
      <c r="M77" s="10">
        <f t="shared" si="31"/>
        <v>0.4394886191378937</v>
      </c>
      <c r="N77" s="10">
        <f t="shared" si="32"/>
        <v>21.974430956894686</v>
      </c>
      <c r="O77" s="10">
        <f t="shared" si="33"/>
        <v>21.974430956894686</v>
      </c>
      <c r="P77" s="10">
        <f t="shared" si="34"/>
        <v>4.560511380862106</v>
      </c>
      <c r="Q77" s="8">
        <f t="shared" si="35"/>
        <v>11.401278452155266</v>
      </c>
      <c r="R77" s="8">
        <f t="shared" si="36"/>
        <v>0</v>
      </c>
      <c r="S77" s="8">
        <f t="shared" si="37"/>
        <v>0</v>
      </c>
      <c r="T77" s="8">
        <f t="shared" si="38"/>
        <v>11.401278452155266</v>
      </c>
      <c r="U77" s="8">
        <f t="shared" si="39"/>
        <v>9.560511380862106</v>
      </c>
      <c r="V77" s="8">
        <f t="shared" si="40"/>
        <v>23.901278452155267</v>
      </c>
      <c r="W77" s="4">
        <f t="shared" si="41"/>
        <v>0</v>
      </c>
      <c r="X77" s="4">
        <f t="shared" si="42"/>
        <v>0</v>
      </c>
      <c r="Y77" s="8">
        <f t="shared" si="43"/>
        <v>23.901278452155267</v>
      </c>
    </row>
    <row r="78" spans="1:25" ht="12.75">
      <c r="A78" s="4">
        <v>68</v>
      </c>
      <c r="B78" s="4">
        <v>0.5038477775683683</v>
      </c>
      <c r="C78" s="4">
        <v>4</v>
      </c>
      <c r="D78" s="4">
        <v>15</v>
      </c>
      <c r="E78" s="8">
        <f t="shared" si="23"/>
        <v>9.542325553252052</v>
      </c>
      <c r="F78" s="9">
        <f t="shared" si="24"/>
        <v>0</v>
      </c>
      <c r="G78" s="8">
        <f t="shared" si="25"/>
        <v>0</v>
      </c>
      <c r="H78" s="8">
        <f t="shared" si="26"/>
        <v>4.542325553252052</v>
      </c>
      <c r="I78" s="8">
        <f t="shared" si="27"/>
        <v>227.1162776626026</v>
      </c>
      <c r="J78" s="8">
        <f t="shared" si="28"/>
        <v>227.1162776626026</v>
      </c>
      <c r="K78" s="10">
        <f t="shared" si="29"/>
        <v>0.4576744467479479</v>
      </c>
      <c r="L78" s="10">
        <f t="shared" si="30"/>
        <v>1.1441861168698697</v>
      </c>
      <c r="M78" s="10">
        <f t="shared" si="31"/>
        <v>0</v>
      </c>
      <c r="N78" s="10">
        <f t="shared" si="32"/>
        <v>0</v>
      </c>
      <c r="O78" s="10">
        <f t="shared" si="33"/>
        <v>1.1441861168698697</v>
      </c>
      <c r="P78" s="10">
        <f t="shared" si="34"/>
        <v>5.457674446747948</v>
      </c>
      <c r="Q78" s="8">
        <f t="shared" si="35"/>
        <v>13.64418611686987</v>
      </c>
      <c r="R78" s="8">
        <f t="shared" si="36"/>
        <v>0</v>
      </c>
      <c r="S78" s="8">
        <f t="shared" si="37"/>
        <v>0</v>
      </c>
      <c r="T78" s="8">
        <f t="shared" si="38"/>
        <v>13.64418611686987</v>
      </c>
      <c r="U78" s="8">
        <f t="shared" si="39"/>
        <v>10.457674446747948</v>
      </c>
      <c r="V78" s="8">
        <f t="shared" si="40"/>
        <v>26.144186116869868</v>
      </c>
      <c r="W78" s="4">
        <f t="shared" si="41"/>
        <v>0</v>
      </c>
      <c r="X78" s="4">
        <f t="shared" si="42"/>
        <v>0</v>
      </c>
      <c r="Y78" s="8">
        <f t="shared" si="43"/>
        <v>26.144186116869868</v>
      </c>
    </row>
    <row r="79" spans="1:25" ht="12.75">
      <c r="A79" s="4">
        <v>69</v>
      </c>
      <c r="B79" s="4">
        <v>0.5003504989450107</v>
      </c>
      <c r="C79" s="4">
        <v>4</v>
      </c>
      <c r="D79" s="4">
        <v>15</v>
      </c>
      <c r="E79" s="8">
        <f t="shared" si="23"/>
        <v>9.503855488395118</v>
      </c>
      <c r="F79" s="9">
        <f t="shared" si="24"/>
        <v>0</v>
      </c>
      <c r="G79" s="8">
        <f t="shared" si="25"/>
        <v>0</v>
      </c>
      <c r="H79" s="8">
        <f t="shared" si="26"/>
        <v>4.503855488395118</v>
      </c>
      <c r="I79" s="8">
        <f t="shared" si="27"/>
        <v>225.1927744197559</v>
      </c>
      <c r="J79" s="8">
        <f t="shared" si="28"/>
        <v>225.1927744197559</v>
      </c>
      <c r="K79" s="10">
        <f t="shared" si="29"/>
        <v>0.49614451160488215</v>
      </c>
      <c r="L79" s="10">
        <f t="shared" si="30"/>
        <v>1.2403612790122054</v>
      </c>
      <c r="M79" s="10">
        <f t="shared" si="31"/>
        <v>0</v>
      </c>
      <c r="N79" s="10">
        <f t="shared" si="32"/>
        <v>0</v>
      </c>
      <c r="O79" s="10">
        <f t="shared" si="33"/>
        <v>1.2403612790122054</v>
      </c>
      <c r="P79" s="10">
        <f t="shared" si="34"/>
        <v>5.496144511604882</v>
      </c>
      <c r="Q79" s="8">
        <f t="shared" si="35"/>
        <v>13.740361279012205</v>
      </c>
      <c r="R79" s="8">
        <f t="shared" si="36"/>
        <v>0</v>
      </c>
      <c r="S79" s="8">
        <f t="shared" si="37"/>
        <v>0</v>
      </c>
      <c r="T79" s="8">
        <f t="shared" si="38"/>
        <v>13.740361279012205</v>
      </c>
      <c r="U79" s="8">
        <f t="shared" si="39"/>
        <v>10.496144511604882</v>
      </c>
      <c r="V79" s="8">
        <f t="shared" si="40"/>
        <v>26.240361279012205</v>
      </c>
      <c r="W79" s="4">
        <f t="shared" si="41"/>
        <v>0</v>
      </c>
      <c r="X79" s="4">
        <f t="shared" si="42"/>
        <v>0</v>
      </c>
      <c r="Y79" s="8">
        <f t="shared" si="43"/>
        <v>26.240361279012205</v>
      </c>
    </row>
    <row r="80" spans="1:25" ht="12.75">
      <c r="A80" s="4">
        <v>70</v>
      </c>
      <c r="B80" s="4">
        <v>0.1535771389502143</v>
      </c>
      <c r="C80" s="4">
        <v>4</v>
      </c>
      <c r="D80" s="4">
        <v>15</v>
      </c>
      <c r="E80" s="8">
        <f t="shared" si="23"/>
        <v>5.689348528452357</v>
      </c>
      <c r="F80" s="9">
        <f t="shared" si="24"/>
        <v>0</v>
      </c>
      <c r="G80" s="8">
        <f t="shared" si="25"/>
        <v>0</v>
      </c>
      <c r="H80" s="8">
        <f t="shared" si="26"/>
        <v>0.6893485284523573</v>
      </c>
      <c r="I80" s="8">
        <f t="shared" si="27"/>
        <v>34.46742642261786</v>
      </c>
      <c r="J80" s="8">
        <f t="shared" si="28"/>
        <v>34.46742642261786</v>
      </c>
      <c r="K80" s="10">
        <f t="shared" si="29"/>
        <v>4.310651471547643</v>
      </c>
      <c r="L80" s="10">
        <f t="shared" si="30"/>
        <v>10.776628678869107</v>
      </c>
      <c r="M80" s="10">
        <f t="shared" si="31"/>
        <v>0</v>
      </c>
      <c r="N80" s="10">
        <f t="shared" si="32"/>
        <v>0</v>
      </c>
      <c r="O80" s="10">
        <f t="shared" si="33"/>
        <v>10.776628678869107</v>
      </c>
      <c r="P80" s="10">
        <f t="shared" si="34"/>
        <v>9.310651471547644</v>
      </c>
      <c r="Q80" s="8">
        <f t="shared" si="35"/>
        <v>23.27662867886911</v>
      </c>
      <c r="R80" s="8">
        <f t="shared" si="36"/>
        <v>0</v>
      </c>
      <c r="S80" s="8">
        <f t="shared" si="37"/>
        <v>0</v>
      </c>
      <c r="T80" s="8">
        <f t="shared" si="38"/>
        <v>23.27662867886911</v>
      </c>
      <c r="U80" s="8">
        <f t="shared" si="39"/>
        <v>14.310651471547644</v>
      </c>
      <c r="V80" s="8">
        <f t="shared" si="40"/>
        <v>35.77662867886911</v>
      </c>
      <c r="W80" s="4">
        <f t="shared" si="41"/>
        <v>0</v>
      </c>
      <c r="X80" s="4">
        <f t="shared" si="42"/>
        <v>0</v>
      </c>
      <c r="Y80" s="8">
        <f t="shared" si="43"/>
        <v>35.77662867886911</v>
      </c>
    </row>
    <row r="81" spans="1:25" ht="12.75">
      <c r="A81" s="4">
        <v>71</v>
      </c>
      <c r="B81" s="4">
        <v>0.4924086300546213</v>
      </c>
      <c r="C81" s="4">
        <v>4</v>
      </c>
      <c r="D81" s="4">
        <v>15</v>
      </c>
      <c r="E81" s="8">
        <f t="shared" si="23"/>
        <v>9.416494930600834</v>
      </c>
      <c r="F81" s="9">
        <f t="shared" si="24"/>
        <v>0</v>
      </c>
      <c r="G81" s="8">
        <f t="shared" si="25"/>
        <v>0</v>
      </c>
      <c r="H81" s="8">
        <f t="shared" si="26"/>
        <v>4.416494930600834</v>
      </c>
      <c r="I81" s="8">
        <f t="shared" si="27"/>
        <v>220.8247465300417</v>
      </c>
      <c r="J81" s="8">
        <f t="shared" si="28"/>
        <v>220.8247465300417</v>
      </c>
      <c r="K81" s="10">
        <f t="shared" si="29"/>
        <v>0.5835050693991661</v>
      </c>
      <c r="L81" s="10">
        <f t="shared" si="30"/>
        <v>1.4587626734979153</v>
      </c>
      <c r="M81" s="10">
        <f t="shared" si="31"/>
        <v>0</v>
      </c>
      <c r="N81" s="10">
        <f t="shared" si="32"/>
        <v>0</v>
      </c>
      <c r="O81" s="10">
        <f t="shared" si="33"/>
        <v>1.4587626734979153</v>
      </c>
      <c r="P81" s="10">
        <f t="shared" si="34"/>
        <v>5.583505069399166</v>
      </c>
      <c r="Q81" s="8">
        <f t="shared" si="35"/>
        <v>13.958762673497915</v>
      </c>
      <c r="R81" s="8">
        <f t="shared" si="36"/>
        <v>0</v>
      </c>
      <c r="S81" s="8">
        <f t="shared" si="37"/>
        <v>0</v>
      </c>
      <c r="T81" s="8">
        <f t="shared" si="38"/>
        <v>13.958762673497915</v>
      </c>
      <c r="U81" s="8">
        <f t="shared" si="39"/>
        <v>10.583505069399166</v>
      </c>
      <c r="V81" s="8">
        <f t="shared" si="40"/>
        <v>26.458762673497915</v>
      </c>
      <c r="W81" s="4">
        <f t="shared" si="41"/>
        <v>0</v>
      </c>
      <c r="X81" s="4">
        <f t="shared" si="42"/>
        <v>0</v>
      </c>
      <c r="Y81" s="8">
        <f t="shared" si="43"/>
        <v>26.458762673497915</v>
      </c>
    </row>
    <row r="82" spans="1:25" ht="12.75">
      <c r="A82" s="4">
        <v>72</v>
      </c>
      <c r="B82" s="4">
        <v>0.156482766435996</v>
      </c>
      <c r="C82" s="4">
        <v>4</v>
      </c>
      <c r="D82" s="4">
        <v>15</v>
      </c>
      <c r="E82" s="8">
        <f t="shared" si="23"/>
        <v>5.721310430795956</v>
      </c>
      <c r="F82" s="9">
        <f t="shared" si="24"/>
        <v>0</v>
      </c>
      <c r="G82" s="8">
        <f t="shared" si="25"/>
        <v>0</v>
      </c>
      <c r="H82" s="8">
        <f t="shared" si="26"/>
        <v>0.7213104307959561</v>
      </c>
      <c r="I82" s="8">
        <f t="shared" si="27"/>
        <v>36.06552153979781</v>
      </c>
      <c r="J82" s="8">
        <f t="shared" si="28"/>
        <v>36.06552153979781</v>
      </c>
      <c r="K82" s="10">
        <f t="shared" si="29"/>
        <v>4.278689569204044</v>
      </c>
      <c r="L82" s="10">
        <f t="shared" si="30"/>
        <v>10.69672392301011</v>
      </c>
      <c r="M82" s="10">
        <f t="shared" si="31"/>
        <v>0</v>
      </c>
      <c r="N82" s="10">
        <f t="shared" si="32"/>
        <v>0</v>
      </c>
      <c r="O82" s="10">
        <f t="shared" si="33"/>
        <v>10.69672392301011</v>
      </c>
      <c r="P82" s="10">
        <f t="shared" si="34"/>
        <v>9.278689569204044</v>
      </c>
      <c r="Q82" s="8">
        <f t="shared" si="35"/>
        <v>23.19672392301011</v>
      </c>
      <c r="R82" s="8">
        <f t="shared" si="36"/>
        <v>0</v>
      </c>
      <c r="S82" s="8">
        <f t="shared" si="37"/>
        <v>0</v>
      </c>
      <c r="T82" s="8">
        <f t="shared" si="38"/>
        <v>23.19672392301011</v>
      </c>
      <c r="U82" s="8">
        <f t="shared" si="39"/>
        <v>14.278689569204044</v>
      </c>
      <c r="V82" s="8">
        <f t="shared" si="40"/>
        <v>35.69672392301011</v>
      </c>
      <c r="W82" s="4">
        <f t="shared" si="41"/>
        <v>0</v>
      </c>
      <c r="X82" s="4">
        <f t="shared" si="42"/>
        <v>0</v>
      </c>
      <c r="Y82" s="8">
        <f t="shared" si="43"/>
        <v>35.69672392301011</v>
      </c>
    </row>
    <row r="83" spans="1:25" ht="12.75">
      <c r="A83" s="4">
        <v>73</v>
      </c>
      <c r="B83" s="4">
        <v>0.028576167916838147</v>
      </c>
      <c r="C83" s="4">
        <v>4</v>
      </c>
      <c r="D83" s="4">
        <v>15</v>
      </c>
      <c r="E83" s="8">
        <f t="shared" si="23"/>
        <v>4.31433784708522</v>
      </c>
      <c r="F83" s="9">
        <f t="shared" si="24"/>
        <v>0.6856621529147802</v>
      </c>
      <c r="G83" s="8">
        <f t="shared" si="25"/>
        <v>1.7141553822869504</v>
      </c>
      <c r="H83" s="8">
        <f t="shared" si="26"/>
        <v>0</v>
      </c>
      <c r="I83" s="8">
        <f t="shared" si="27"/>
        <v>0</v>
      </c>
      <c r="J83" s="8">
        <f t="shared" si="28"/>
        <v>1.7141553822869504</v>
      </c>
      <c r="K83" s="10">
        <f t="shared" si="29"/>
        <v>5.68566215291478</v>
      </c>
      <c r="L83" s="10">
        <f t="shared" si="30"/>
        <v>14.21415538228695</v>
      </c>
      <c r="M83" s="10">
        <f t="shared" si="31"/>
        <v>0</v>
      </c>
      <c r="N83" s="10">
        <f t="shared" si="32"/>
        <v>0</v>
      </c>
      <c r="O83" s="10">
        <f t="shared" si="33"/>
        <v>14.21415538228695</v>
      </c>
      <c r="P83" s="10">
        <f t="shared" si="34"/>
        <v>10.68566215291478</v>
      </c>
      <c r="Q83" s="8">
        <f t="shared" si="35"/>
        <v>26.71415538228695</v>
      </c>
      <c r="R83" s="8">
        <f t="shared" si="36"/>
        <v>0</v>
      </c>
      <c r="S83" s="8">
        <f t="shared" si="37"/>
        <v>0</v>
      </c>
      <c r="T83" s="8">
        <f t="shared" si="38"/>
        <v>26.71415538228695</v>
      </c>
      <c r="U83" s="8">
        <f t="shared" si="39"/>
        <v>15.68566215291478</v>
      </c>
      <c r="V83" s="8">
        <f t="shared" si="40"/>
        <v>39.21415538228695</v>
      </c>
      <c r="W83" s="4">
        <f t="shared" si="41"/>
        <v>0</v>
      </c>
      <c r="X83" s="4">
        <f t="shared" si="42"/>
        <v>0</v>
      </c>
      <c r="Y83" s="8">
        <f t="shared" si="43"/>
        <v>39.21415538228695</v>
      </c>
    </row>
    <row r="84" spans="1:25" ht="12.75">
      <c r="A84" s="4">
        <v>74</v>
      </c>
      <c r="B84" s="4">
        <v>0.8578721112674379</v>
      </c>
      <c r="C84" s="4">
        <v>4</v>
      </c>
      <c r="D84" s="4">
        <v>15</v>
      </c>
      <c r="E84" s="8">
        <f t="shared" si="23"/>
        <v>13.436593223941816</v>
      </c>
      <c r="F84" s="9">
        <f t="shared" si="24"/>
        <v>0</v>
      </c>
      <c r="G84" s="8">
        <f t="shared" si="25"/>
        <v>0</v>
      </c>
      <c r="H84" s="8">
        <f t="shared" si="26"/>
        <v>8.436593223941816</v>
      </c>
      <c r="I84" s="8">
        <f t="shared" si="27"/>
        <v>421.82966119709084</v>
      </c>
      <c r="J84" s="8">
        <f t="shared" si="28"/>
        <v>421.82966119709084</v>
      </c>
      <c r="K84" s="10">
        <f t="shared" si="29"/>
        <v>0</v>
      </c>
      <c r="L84" s="10">
        <f t="shared" si="30"/>
        <v>0</v>
      </c>
      <c r="M84" s="10">
        <f t="shared" si="31"/>
        <v>3.4365932239418164</v>
      </c>
      <c r="N84" s="10">
        <f t="shared" si="32"/>
        <v>171.82966119709081</v>
      </c>
      <c r="O84" s="10">
        <f t="shared" si="33"/>
        <v>171.82966119709081</v>
      </c>
      <c r="P84" s="10">
        <f t="shared" si="34"/>
        <v>1.5634067760581836</v>
      </c>
      <c r="Q84" s="8">
        <f t="shared" si="35"/>
        <v>3.908516940145459</v>
      </c>
      <c r="R84" s="8">
        <f t="shared" si="36"/>
        <v>0</v>
      </c>
      <c r="S84" s="8">
        <f t="shared" si="37"/>
        <v>0</v>
      </c>
      <c r="T84" s="8">
        <f t="shared" si="38"/>
        <v>3.908516940145459</v>
      </c>
      <c r="U84" s="8">
        <f t="shared" si="39"/>
        <v>6.563406776058184</v>
      </c>
      <c r="V84" s="8">
        <f t="shared" si="40"/>
        <v>16.40851694014546</v>
      </c>
      <c r="W84" s="4">
        <f t="shared" si="41"/>
        <v>0</v>
      </c>
      <c r="X84" s="4">
        <f t="shared" si="42"/>
        <v>0</v>
      </c>
      <c r="Y84" s="8">
        <f t="shared" si="43"/>
        <v>16.40851694014546</v>
      </c>
    </row>
    <row r="85" spans="1:25" ht="12.75">
      <c r="A85" s="4">
        <v>75</v>
      </c>
      <c r="B85" s="4">
        <v>0.3733317575075956</v>
      </c>
      <c r="C85" s="4">
        <v>4</v>
      </c>
      <c r="D85" s="4">
        <v>15</v>
      </c>
      <c r="E85" s="8">
        <f t="shared" si="23"/>
        <v>8.106649332583551</v>
      </c>
      <c r="F85" s="9">
        <f t="shared" si="24"/>
        <v>0</v>
      </c>
      <c r="G85" s="8">
        <f t="shared" si="25"/>
        <v>0</v>
      </c>
      <c r="H85" s="8">
        <f t="shared" si="26"/>
        <v>3.106649332583551</v>
      </c>
      <c r="I85" s="8">
        <f t="shared" si="27"/>
        <v>155.33246662917753</v>
      </c>
      <c r="J85" s="8">
        <f t="shared" si="28"/>
        <v>155.33246662917753</v>
      </c>
      <c r="K85" s="10">
        <f t="shared" si="29"/>
        <v>1.893350667416449</v>
      </c>
      <c r="L85" s="10">
        <f t="shared" si="30"/>
        <v>4.733376668541123</v>
      </c>
      <c r="M85" s="10">
        <f t="shared" si="31"/>
        <v>0</v>
      </c>
      <c r="N85" s="10">
        <f t="shared" si="32"/>
        <v>0</v>
      </c>
      <c r="O85" s="10">
        <f t="shared" si="33"/>
        <v>4.733376668541123</v>
      </c>
      <c r="P85" s="10">
        <f t="shared" si="34"/>
        <v>6.893350667416449</v>
      </c>
      <c r="Q85" s="8">
        <f t="shared" si="35"/>
        <v>17.233376668541123</v>
      </c>
      <c r="R85" s="8">
        <f t="shared" si="36"/>
        <v>0</v>
      </c>
      <c r="S85" s="8">
        <f t="shared" si="37"/>
        <v>0</v>
      </c>
      <c r="T85" s="8">
        <f t="shared" si="38"/>
        <v>17.233376668541123</v>
      </c>
      <c r="U85" s="8">
        <f t="shared" si="39"/>
        <v>11.893350667416449</v>
      </c>
      <c r="V85" s="8">
        <f t="shared" si="40"/>
        <v>29.733376668541123</v>
      </c>
      <c r="W85" s="4">
        <f t="shared" si="41"/>
        <v>0</v>
      </c>
      <c r="X85" s="4">
        <f t="shared" si="42"/>
        <v>0</v>
      </c>
      <c r="Y85" s="8">
        <f t="shared" si="43"/>
        <v>29.733376668541123</v>
      </c>
    </row>
    <row r="86" spans="1:25" ht="12.75">
      <c r="A86" s="4">
        <v>76</v>
      </c>
      <c r="B86" s="4">
        <v>0.7025174820965694</v>
      </c>
      <c r="C86" s="4">
        <v>4</v>
      </c>
      <c r="D86" s="4">
        <v>15</v>
      </c>
      <c r="E86" s="8">
        <f>D86-B86</f>
        <v>14.29748251790343</v>
      </c>
      <c r="F86" s="9">
        <f t="shared" si="24"/>
        <v>0</v>
      </c>
      <c r="G86" s="8">
        <f t="shared" si="25"/>
        <v>0</v>
      </c>
      <c r="H86" s="8">
        <f t="shared" si="26"/>
        <v>9.29748251790343</v>
      </c>
      <c r="I86" s="8">
        <f t="shared" si="27"/>
        <v>464.8741258951715</v>
      </c>
      <c r="J86" s="8">
        <f t="shared" si="28"/>
        <v>464.8741258951715</v>
      </c>
      <c r="K86" s="10">
        <f t="shared" si="29"/>
        <v>0</v>
      </c>
      <c r="L86" s="10">
        <f t="shared" si="30"/>
        <v>0</v>
      </c>
      <c r="M86" s="10">
        <f t="shared" si="31"/>
        <v>4.297482517903431</v>
      </c>
      <c r="N86" s="10">
        <f t="shared" si="32"/>
        <v>214.87412589517155</v>
      </c>
      <c r="O86" s="10">
        <f t="shared" si="33"/>
        <v>214.87412589517155</v>
      </c>
      <c r="P86" s="10">
        <f t="shared" si="34"/>
        <v>0.7025174820965692</v>
      </c>
      <c r="Q86" s="8">
        <f t="shared" si="35"/>
        <v>1.756293705241423</v>
      </c>
      <c r="R86" s="8">
        <f t="shared" si="36"/>
        <v>0</v>
      </c>
      <c r="S86" s="8">
        <f t="shared" si="37"/>
        <v>0</v>
      </c>
      <c r="T86" s="8">
        <f t="shared" si="38"/>
        <v>1.756293705241423</v>
      </c>
      <c r="U86" s="8">
        <f t="shared" si="39"/>
        <v>5.702517482096569</v>
      </c>
      <c r="V86" s="8">
        <f t="shared" si="40"/>
        <v>14.256293705241422</v>
      </c>
      <c r="W86" s="4">
        <f t="shared" si="41"/>
        <v>0</v>
      </c>
      <c r="X86" s="4">
        <f t="shared" si="42"/>
        <v>0</v>
      </c>
      <c r="Y86" s="8">
        <f t="shared" si="43"/>
        <v>14.256293705241422</v>
      </c>
    </row>
    <row r="87" spans="1:25" ht="12.75">
      <c r="A87" s="4">
        <v>77</v>
      </c>
      <c r="B87" s="4">
        <v>0.6355186704079792</v>
      </c>
      <c r="C87" s="4">
        <v>4</v>
      </c>
      <c r="D87" s="4">
        <v>15</v>
      </c>
      <c r="E87" s="8">
        <f aca="true" t="shared" si="44" ref="E87:E104">C87+(D87-C87)*B87</f>
        <v>10.99070537448777</v>
      </c>
      <c r="F87" s="9">
        <f t="shared" si="24"/>
        <v>0</v>
      </c>
      <c r="G87" s="8">
        <f t="shared" si="25"/>
        <v>0</v>
      </c>
      <c r="H87" s="8">
        <f t="shared" si="26"/>
        <v>5.990705374487771</v>
      </c>
      <c r="I87" s="8">
        <f t="shared" si="27"/>
        <v>299.5352687243885</v>
      </c>
      <c r="J87" s="8">
        <f t="shared" si="28"/>
        <v>299.5352687243885</v>
      </c>
      <c r="K87" s="10">
        <f t="shared" si="29"/>
        <v>0</v>
      </c>
      <c r="L87" s="10">
        <f t="shared" si="30"/>
        <v>0</v>
      </c>
      <c r="M87" s="10">
        <f t="shared" si="31"/>
        <v>0.9907053744877707</v>
      </c>
      <c r="N87" s="10">
        <f t="shared" si="32"/>
        <v>49.53526872438854</v>
      </c>
      <c r="O87" s="10">
        <f t="shared" si="33"/>
        <v>49.53526872438854</v>
      </c>
      <c r="P87" s="10">
        <f t="shared" si="34"/>
        <v>4.009294625512229</v>
      </c>
      <c r="Q87" s="8">
        <f t="shared" si="35"/>
        <v>10.023236563780573</v>
      </c>
      <c r="R87" s="8">
        <f t="shared" si="36"/>
        <v>0</v>
      </c>
      <c r="S87" s="8">
        <f t="shared" si="37"/>
        <v>0</v>
      </c>
      <c r="T87" s="8">
        <f t="shared" si="38"/>
        <v>10.023236563780573</v>
      </c>
      <c r="U87" s="8">
        <f t="shared" si="39"/>
        <v>9.00929462551223</v>
      </c>
      <c r="V87" s="8">
        <f t="shared" si="40"/>
        <v>22.52323656378057</v>
      </c>
      <c r="W87" s="4">
        <f t="shared" si="41"/>
        <v>0</v>
      </c>
      <c r="X87" s="4">
        <f t="shared" si="42"/>
        <v>0</v>
      </c>
      <c r="Y87" s="8">
        <f t="shared" si="43"/>
        <v>22.52323656378057</v>
      </c>
    </row>
    <row r="88" spans="1:25" ht="12.75">
      <c r="A88" s="4">
        <v>78</v>
      </c>
      <c r="B88" s="4">
        <v>0.6401890767633125</v>
      </c>
      <c r="C88" s="4">
        <v>4</v>
      </c>
      <c r="D88" s="4">
        <v>15</v>
      </c>
      <c r="E88" s="8">
        <f t="shared" si="44"/>
        <v>11.042079844396437</v>
      </c>
      <c r="F88" s="9">
        <f t="shared" si="24"/>
        <v>0</v>
      </c>
      <c r="G88" s="8">
        <f t="shared" si="25"/>
        <v>0</v>
      </c>
      <c r="H88" s="8">
        <f t="shared" si="26"/>
        <v>6.0420798443964365</v>
      </c>
      <c r="I88" s="8">
        <f t="shared" si="27"/>
        <v>302.1039922198218</v>
      </c>
      <c r="J88" s="8">
        <f t="shared" si="28"/>
        <v>302.1039922198218</v>
      </c>
      <c r="K88" s="10">
        <f t="shared" si="29"/>
        <v>0</v>
      </c>
      <c r="L88" s="10">
        <f t="shared" si="30"/>
        <v>0</v>
      </c>
      <c r="M88" s="10">
        <f t="shared" si="31"/>
        <v>1.0420798443964365</v>
      </c>
      <c r="N88" s="10">
        <f t="shared" si="32"/>
        <v>52.103992219821826</v>
      </c>
      <c r="O88" s="10">
        <f t="shared" si="33"/>
        <v>52.103992219821826</v>
      </c>
      <c r="P88" s="10">
        <f t="shared" si="34"/>
        <v>3.9579201556035635</v>
      </c>
      <c r="Q88" s="8">
        <f t="shared" si="35"/>
        <v>9.894800389008909</v>
      </c>
      <c r="R88" s="8">
        <f t="shared" si="36"/>
        <v>0</v>
      </c>
      <c r="S88" s="8">
        <f t="shared" si="37"/>
        <v>0</v>
      </c>
      <c r="T88" s="8">
        <f t="shared" si="38"/>
        <v>9.894800389008909</v>
      </c>
      <c r="U88" s="8">
        <f t="shared" si="39"/>
        <v>8.957920155603563</v>
      </c>
      <c r="V88" s="8">
        <f t="shared" si="40"/>
        <v>22.394800389008907</v>
      </c>
      <c r="W88" s="4">
        <f t="shared" si="41"/>
        <v>0</v>
      </c>
      <c r="X88" s="4">
        <f t="shared" si="42"/>
        <v>0</v>
      </c>
      <c r="Y88" s="8">
        <f t="shared" si="43"/>
        <v>22.394800389008907</v>
      </c>
    </row>
    <row r="89" spans="1:25" ht="12.75">
      <c r="A89" s="4">
        <v>79</v>
      </c>
      <c r="B89" s="4">
        <v>0.5082498924919872</v>
      </c>
      <c r="C89" s="4">
        <v>4</v>
      </c>
      <c r="D89" s="4">
        <v>15</v>
      </c>
      <c r="E89" s="8">
        <f t="shared" si="44"/>
        <v>9.590748817411859</v>
      </c>
      <c r="F89" s="9">
        <f t="shared" si="24"/>
        <v>0</v>
      </c>
      <c r="G89" s="8">
        <f t="shared" si="25"/>
        <v>0</v>
      </c>
      <c r="H89" s="8">
        <f t="shared" si="26"/>
        <v>4.590748817411859</v>
      </c>
      <c r="I89" s="8">
        <f t="shared" si="27"/>
        <v>229.53744087059295</v>
      </c>
      <c r="J89" s="8">
        <f t="shared" si="28"/>
        <v>229.53744087059295</v>
      </c>
      <c r="K89" s="10">
        <f t="shared" si="29"/>
        <v>0.4092511825881413</v>
      </c>
      <c r="L89" s="10">
        <f t="shared" si="30"/>
        <v>1.0231279564703533</v>
      </c>
      <c r="M89" s="10">
        <f t="shared" si="31"/>
        <v>0</v>
      </c>
      <c r="N89" s="10">
        <f t="shared" si="32"/>
        <v>0</v>
      </c>
      <c r="O89" s="10">
        <f t="shared" si="33"/>
        <v>1.0231279564703533</v>
      </c>
      <c r="P89" s="10">
        <f t="shared" si="34"/>
        <v>5.409251182588141</v>
      </c>
      <c r="Q89" s="8">
        <f t="shared" si="35"/>
        <v>13.523127956470354</v>
      </c>
      <c r="R89" s="8">
        <f t="shared" si="36"/>
        <v>0</v>
      </c>
      <c r="S89" s="8">
        <f t="shared" si="37"/>
        <v>0</v>
      </c>
      <c r="T89" s="8">
        <f t="shared" si="38"/>
        <v>13.523127956470354</v>
      </c>
      <c r="U89" s="8">
        <f t="shared" si="39"/>
        <v>10.409251182588141</v>
      </c>
      <c r="V89" s="8">
        <f t="shared" si="40"/>
        <v>26.023127956470354</v>
      </c>
      <c r="W89" s="4">
        <f t="shared" si="41"/>
        <v>0</v>
      </c>
      <c r="X89" s="4">
        <f t="shared" si="42"/>
        <v>0</v>
      </c>
      <c r="Y89" s="8">
        <f t="shared" si="43"/>
        <v>26.023127956470354</v>
      </c>
    </row>
    <row r="90" spans="1:25" ht="12.75">
      <c r="A90" s="4">
        <v>80</v>
      </c>
      <c r="B90" s="4">
        <v>0.7335211638058405</v>
      </c>
      <c r="C90" s="4">
        <v>4</v>
      </c>
      <c r="D90" s="4">
        <v>15</v>
      </c>
      <c r="E90" s="8">
        <f t="shared" si="44"/>
        <v>12.068732801864247</v>
      </c>
      <c r="F90" s="9">
        <f t="shared" si="24"/>
        <v>0</v>
      </c>
      <c r="G90" s="8">
        <f t="shared" si="25"/>
        <v>0</v>
      </c>
      <c r="H90" s="8">
        <f t="shared" si="26"/>
        <v>7.068732801864247</v>
      </c>
      <c r="I90" s="8">
        <f t="shared" si="27"/>
        <v>353.43664009321236</v>
      </c>
      <c r="J90" s="8">
        <f t="shared" si="28"/>
        <v>353.43664009321236</v>
      </c>
      <c r="K90" s="10">
        <f t="shared" si="29"/>
        <v>0</v>
      </c>
      <c r="L90" s="10">
        <f t="shared" si="30"/>
        <v>0</v>
      </c>
      <c r="M90" s="10">
        <f t="shared" si="31"/>
        <v>2.068732801864247</v>
      </c>
      <c r="N90" s="10">
        <f t="shared" si="32"/>
        <v>103.43664009321233</v>
      </c>
      <c r="O90" s="10">
        <f t="shared" si="33"/>
        <v>103.43664009321233</v>
      </c>
      <c r="P90" s="10">
        <f t="shared" si="34"/>
        <v>2.931267198135753</v>
      </c>
      <c r="Q90" s="8">
        <f t="shared" si="35"/>
        <v>7.328167995339383</v>
      </c>
      <c r="R90" s="8">
        <f t="shared" si="36"/>
        <v>0</v>
      </c>
      <c r="S90" s="8">
        <f t="shared" si="37"/>
        <v>0</v>
      </c>
      <c r="T90" s="8">
        <f t="shared" si="38"/>
        <v>7.328167995339383</v>
      </c>
      <c r="U90" s="8">
        <f t="shared" si="39"/>
        <v>7.931267198135753</v>
      </c>
      <c r="V90" s="8">
        <f t="shared" si="40"/>
        <v>19.828167995339385</v>
      </c>
      <c r="W90" s="4">
        <f t="shared" si="41"/>
        <v>0</v>
      </c>
      <c r="X90" s="4">
        <f t="shared" si="42"/>
        <v>0</v>
      </c>
      <c r="Y90" s="8">
        <f t="shared" si="43"/>
        <v>19.828167995339385</v>
      </c>
    </row>
    <row r="91" spans="1:25" ht="12.75">
      <c r="A91" s="4">
        <v>81</v>
      </c>
      <c r="B91" s="4">
        <v>0.12267673715991378</v>
      </c>
      <c r="C91" s="4">
        <v>4</v>
      </c>
      <c r="D91" s="4">
        <v>15</v>
      </c>
      <c r="E91" s="8">
        <f t="shared" si="44"/>
        <v>5.349444108759052</v>
      </c>
      <c r="F91" s="9">
        <f t="shared" si="24"/>
        <v>0</v>
      </c>
      <c r="G91" s="8">
        <f t="shared" si="25"/>
        <v>0</v>
      </c>
      <c r="H91" s="8">
        <f t="shared" si="26"/>
        <v>0.34944410875905163</v>
      </c>
      <c r="I91" s="8">
        <f t="shared" si="27"/>
        <v>17.47220543795258</v>
      </c>
      <c r="J91" s="8">
        <f t="shared" si="28"/>
        <v>17.47220543795258</v>
      </c>
      <c r="K91" s="10">
        <f t="shared" si="29"/>
        <v>4.650555891240948</v>
      </c>
      <c r="L91" s="10">
        <f t="shared" si="30"/>
        <v>11.626389728102371</v>
      </c>
      <c r="M91" s="10">
        <f t="shared" si="31"/>
        <v>0</v>
      </c>
      <c r="N91" s="10">
        <f t="shared" si="32"/>
        <v>0</v>
      </c>
      <c r="O91" s="10">
        <f t="shared" si="33"/>
        <v>11.626389728102371</v>
      </c>
      <c r="P91" s="10">
        <f t="shared" si="34"/>
        <v>9.650555891240948</v>
      </c>
      <c r="Q91" s="8">
        <f t="shared" si="35"/>
        <v>24.12638972810237</v>
      </c>
      <c r="R91" s="8">
        <f t="shared" si="36"/>
        <v>0</v>
      </c>
      <c r="S91" s="8">
        <f t="shared" si="37"/>
        <v>0</v>
      </c>
      <c r="T91" s="8">
        <f t="shared" si="38"/>
        <v>24.12638972810237</v>
      </c>
      <c r="U91" s="8">
        <f t="shared" si="39"/>
        <v>14.650555891240948</v>
      </c>
      <c r="V91" s="8">
        <f t="shared" si="40"/>
        <v>36.62638972810237</v>
      </c>
      <c r="W91" s="4">
        <f t="shared" si="41"/>
        <v>0</v>
      </c>
      <c r="X91" s="4">
        <f t="shared" si="42"/>
        <v>0</v>
      </c>
      <c r="Y91" s="8">
        <f t="shared" si="43"/>
        <v>36.62638972810237</v>
      </c>
    </row>
    <row r="92" spans="1:25" ht="12.75">
      <c r="A92" s="4">
        <v>82</v>
      </c>
      <c r="B92" s="4">
        <v>0.01956264751327841</v>
      </c>
      <c r="C92" s="4">
        <v>4</v>
      </c>
      <c r="D92" s="4">
        <v>15</v>
      </c>
      <c r="E92" s="8">
        <f t="shared" si="44"/>
        <v>4.215189122646063</v>
      </c>
      <c r="F92" s="9">
        <f t="shared" si="24"/>
        <v>0.7848108773539373</v>
      </c>
      <c r="G92" s="8">
        <f t="shared" si="25"/>
        <v>1.9620271933848432</v>
      </c>
      <c r="H92" s="8">
        <f t="shared" si="26"/>
        <v>0</v>
      </c>
      <c r="I92" s="8">
        <f t="shared" si="27"/>
        <v>0</v>
      </c>
      <c r="J92" s="8">
        <f t="shared" si="28"/>
        <v>1.9620271933848432</v>
      </c>
      <c r="K92" s="10">
        <f t="shared" si="29"/>
        <v>5.784810877353937</v>
      </c>
      <c r="L92" s="10">
        <f t="shared" si="30"/>
        <v>14.462027193384843</v>
      </c>
      <c r="M92" s="10">
        <f t="shared" si="31"/>
        <v>0</v>
      </c>
      <c r="N92" s="10">
        <f t="shared" si="32"/>
        <v>0</v>
      </c>
      <c r="O92" s="10">
        <f t="shared" si="33"/>
        <v>14.462027193384843</v>
      </c>
      <c r="P92" s="10">
        <f t="shared" si="34"/>
        <v>10.784810877353937</v>
      </c>
      <c r="Q92" s="8">
        <f t="shared" si="35"/>
        <v>26.96202719338484</v>
      </c>
      <c r="R92" s="8">
        <f t="shared" si="36"/>
        <v>0</v>
      </c>
      <c r="S92" s="8">
        <f t="shared" si="37"/>
        <v>0</v>
      </c>
      <c r="T92" s="8">
        <f t="shared" si="38"/>
        <v>26.96202719338484</v>
      </c>
      <c r="U92" s="8">
        <f t="shared" si="39"/>
        <v>15.784810877353937</v>
      </c>
      <c r="V92" s="8">
        <f t="shared" si="40"/>
        <v>39.46202719338484</v>
      </c>
      <c r="W92" s="4">
        <f t="shared" si="41"/>
        <v>0</v>
      </c>
      <c r="X92" s="4">
        <f t="shared" si="42"/>
        <v>0</v>
      </c>
      <c r="Y92" s="8">
        <f t="shared" si="43"/>
        <v>39.46202719338484</v>
      </c>
    </row>
    <row r="93" spans="1:25" ht="12.75">
      <c r="A93" s="4">
        <v>83</v>
      </c>
      <c r="B93" s="4">
        <v>0.3360882279072483</v>
      </c>
      <c r="C93" s="4">
        <v>4</v>
      </c>
      <c r="D93" s="4">
        <v>15</v>
      </c>
      <c r="E93" s="8">
        <f t="shared" si="44"/>
        <v>7.696970506979731</v>
      </c>
      <c r="F93" s="9">
        <f t="shared" si="24"/>
        <v>0</v>
      </c>
      <c r="G93" s="8">
        <f t="shared" si="25"/>
        <v>0</v>
      </c>
      <c r="H93" s="8">
        <f t="shared" si="26"/>
        <v>2.6969705069797314</v>
      </c>
      <c r="I93" s="8">
        <f t="shared" si="27"/>
        <v>134.84852534898658</v>
      </c>
      <c r="J93" s="8">
        <f t="shared" si="28"/>
        <v>134.84852534898658</v>
      </c>
      <c r="K93" s="10">
        <f t="shared" si="29"/>
        <v>2.3030294930202686</v>
      </c>
      <c r="L93" s="10">
        <f t="shared" si="30"/>
        <v>5.7575737325506715</v>
      </c>
      <c r="M93" s="10">
        <f t="shared" si="31"/>
        <v>0</v>
      </c>
      <c r="N93" s="10">
        <f t="shared" si="32"/>
        <v>0</v>
      </c>
      <c r="O93" s="10">
        <f t="shared" si="33"/>
        <v>5.7575737325506715</v>
      </c>
      <c r="P93" s="10">
        <f t="shared" si="34"/>
        <v>7.303029493020269</v>
      </c>
      <c r="Q93" s="8">
        <f t="shared" si="35"/>
        <v>18.25757373255067</v>
      </c>
      <c r="R93" s="8">
        <f t="shared" si="36"/>
        <v>0</v>
      </c>
      <c r="S93" s="8">
        <f t="shared" si="37"/>
        <v>0</v>
      </c>
      <c r="T93" s="8">
        <f t="shared" si="38"/>
        <v>18.25757373255067</v>
      </c>
      <c r="U93" s="8">
        <f t="shared" si="39"/>
        <v>12.303029493020269</v>
      </c>
      <c r="V93" s="8">
        <f t="shared" si="40"/>
        <v>30.75757373255067</v>
      </c>
      <c r="W93" s="4">
        <f t="shared" si="41"/>
        <v>0</v>
      </c>
      <c r="X93" s="4">
        <f t="shared" si="42"/>
        <v>0</v>
      </c>
      <c r="Y93" s="8">
        <f t="shared" si="43"/>
        <v>30.75757373255067</v>
      </c>
    </row>
    <row r="94" spans="1:25" ht="12.75">
      <c r="A94" s="4">
        <v>84</v>
      </c>
      <c r="B94" s="4">
        <v>0.9338132770854921</v>
      </c>
      <c r="C94" s="4">
        <v>4</v>
      </c>
      <c r="D94" s="4">
        <v>15</v>
      </c>
      <c r="E94" s="8">
        <f t="shared" si="44"/>
        <v>14.271946047940414</v>
      </c>
      <c r="F94" s="9">
        <f t="shared" si="24"/>
        <v>0</v>
      </c>
      <c r="G94" s="8">
        <f t="shared" si="25"/>
        <v>0</v>
      </c>
      <c r="H94" s="8">
        <f t="shared" si="26"/>
        <v>9.271946047940414</v>
      </c>
      <c r="I94" s="8">
        <f t="shared" si="27"/>
        <v>463.5973023970207</v>
      </c>
      <c r="J94" s="8">
        <f t="shared" si="28"/>
        <v>463.5973023970207</v>
      </c>
      <c r="K94" s="10">
        <f t="shared" si="29"/>
        <v>0</v>
      </c>
      <c r="L94" s="10">
        <f t="shared" si="30"/>
        <v>0</v>
      </c>
      <c r="M94" s="10">
        <f t="shared" si="31"/>
        <v>4.271946047940414</v>
      </c>
      <c r="N94" s="10">
        <f t="shared" si="32"/>
        <v>213.5973023970207</v>
      </c>
      <c r="O94" s="10">
        <f t="shared" si="33"/>
        <v>213.5973023970207</v>
      </c>
      <c r="P94" s="10">
        <f t="shared" si="34"/>
        <v>0.7280539520595859</v>
      </c>
      <c r="Q94" s="8">
        <f t="shared" si="35"/>
        <v>1.8201348801489647</v>
      </c>
      <c r="R94" s="8">
        <f t="shared" si="36"/>
        <v>0</v>
      </c>
      <c r="S94" s="8">
        <f t="shared" si="37"/>
        <v>0</v>
      </c>
      <c r="T94" s="8">
        <f t="shared" si="38"/>
        <v>1.8201348801489647</v>
      </c>
      <c r="U94" s="8">
        <f t="shared" si="39"/>
        <v>5.728053952059586</v>
      </c>
      <c r="V94" s="8">
        <f t="shared" si="40"/>
        <v>14.320134880148965</v>
      </c>
      <c r="W94" s="4">
        <f t="shared" si="41"/>
        <v>0</v>
      </c>
      <c r="X94" s="4">
        <f t="shared" si="42"/>
        <v>0</v>
      </c>
      <c r="Y94" s="8">
        <f t="shared" si="43"/>
        <v>14.320134880148965</v>
      </c>
    </row>
    <row r="95" spans="1:25" ht="12.75">
      <c r="A95" s="4">
        <v>85</v>
      </c>
      <c r="B95" s="4">
        <v>0.19152125661801733</v>
      </c>
      <c r="C95" s="4">
        <v>4</v>
      </c>
      <c r="D95" s="4">
        <v>15</v>
      </c>
      <c r="E95" s="8">
        <f t="shared" si="44"/>
        <v>6.106733822798191</v>
      </c>
      <c r="F95" s="9">
        <f t="shared" si="24"/>
        <v>0</v>
      </c>
      <c r="G95" s="8">
        <f t="shared" si="25"/>
        <v>0</v>
      </c>
      <c r="H95" s="8">
        <f t="shared" si="26"/>
        <v>1.1067338227981907</v>
      </c>
      <c r="I95" s="8">
        <f t="shared" si="27"/>
        <v>55.33669113990953</v>
      </c>
      <c r="J95" s="8">
        <f t="shared" si="28"/>
        <v>55.33669113990953</v>
      </c>
      <c r="K95" s="10">
        <f t="shared" si="29"/>
        <v>3.8932661772018093</v>
      </c>
      <c r="L95" s="10">
        <f t="shared" si="30"/>
        <v>9.733165443004523</v>
      </c>
      <c r="M95" s="10">
        <f t="shared" si="31"/>
        <v>0</v>
      </c>
      <c r="N95" s="10">
        <f t="shared" si="32"/>
        <v>0</v>
      </c>
      <c r="O95" s="10">
        <f t="shared" si="33"/>
        <v>9.733165443004523</v>
      </c>
      <c r="P95" s="10">
        <f t="shared" si="34"/>
        <v>8.89326617720181</v>
      </c>
      <c r="Q95" s="8">
        <f t="shared" si="35"/>
        <v>22.233165443004523</v>
      </c>
      <c r="R95" s="8">
        <f t="shared" si="36"/>
        <v>0</v>
      </c>
      <c r="S95" s="8">
        <f t="shared" si="37"/>
        <v>0</v>
      </c>
      <c r="T95" s="8">
        <f t="shared" si="38"/>
        <v>22.233165443004523</v>
      </c>
      <c r="U95" s="8">
        <f t="shared" si="39"/>
        <v>13.89326617720181</v>
      </c>
      <c r="V95" s="8">
        <f t="shared" si="40"/>
        <v>34.73316544300452</v>
      </c>
      <c r="W95" s="4">
        <f t="shared" si="41"/>
        <v>0</v>
      </c>
      <c r="X95" s="4">
        <f t="shared" si="42"/>
        <v>0</v>
      </c>
      <c r="Y95" s="8">
        <f t="shared" si="43"/>
        <v>34.73316544300452</v>
      </c>
    </row>
    <row r="96" spans="1:25" ht="12.75">
      <c r="A96" s="4">
        <v>86</v>
      </c>
      <c r="B96" s="4">
        <v>0.14158824554822336</v>
      </c>
      <c r="C96" s="4">
        <v>4</v>
      </c>
      <c r="D96" s="4">
        <v>15</v>
      </c>
      <c r="E96" s="8">
        <f t="shared" si="44"/>
        <v>5.557470701030457</v>
      </c>
      <c r="F96" s="9">
        <f t="shared" si="24"/>
        <v>0</v>
      </c>
      <c r="G96" s="8">
        <f t="shared" si="25"/>
        <v>0</v>
      </c>
      <c r="H96" s="8">
        <f t="shared" si="26"/>
        <v>0.5574707010304571</v>
      </c>
      <c r="I96" s="8">
        <f t="shared" si="27"/>
        <v>27.873535051522857</v>
      </c>
      <c r="J96" s="8">
        <f t="shared" si="28"/>
        <v>27.873535051522857</v>
      </c>
      <c r="K96" s="10">
        <f t="shared" si="29"/>
        <v>4.442529298969543</v>
      </c>
      <c r="L96" s="10">
        <f t="shared" si="30"/>
        <v>11.106323247423857</v>
      </c>
      <c r="M96" s="10">
        <f t="shared" si="31"/>
        <v>0</v>
      </c>
      <c r="N96" s="10">
        <f t="shared" si="32"/>
        <v>0</v>
      </c>
      <c r="O96" s="10">
        <f t="shared" si="33"/>
        <v>11.106323247423857</v>
      </c>
      <c r="P96" s="10">
        <f t="shared" si="34"/>
        <v>9.442529298969543</v>
      </c>
      <c r="Q96" s="8">
        <f t="shared" si="35"/>
        <v>23.60632324742386</v>
      </c>
      <c r="R96" s="8">
        <f t="shared" si="36"/>
        <v>0</v>
      </c>
      <c r="S96" s="8">
        <f t="shared" si="37"/>
        <v>0</v>
      </c>
      <c r="T96" s="8">
        <f t="shared" si="38"/>
        <v>23.60632324742386</v>
      </c>
      <c r="U96" s="8">
        <f t="shared" si="39"/>
        <v>14.442529298969543</v>
      </c>
      <c r="V96" s="8">
        <f t="shared" si="40"/>
        <v>36.10632324742386</v>
      </c>
      <c r="W96" s="4">
        <f t="shared" si="41"/>
        <v>0</v>
      </c>
      <c r="X96" s="4">
        <f t="shared" si="42"/>
        <v>0</v>
      </c>
      <c r="Y96" s="8">
        <f t="shared" si="43"/>
        <v>36.10632324742386</v>
      </c>
    </row>
    <row r="97" spans="1:25" ht="12.75">
      <c r="A97" s="4">
        <v>87</v>
      </c>
      <c r="B97" s="4">
        <v>0.7494865291015897</v>
      </c>
      <c r="C97" s="4">
        <v>4</v>
      </c>
      <c r="D97" s="4">
        <v>15</v>
      </c>
      <c r="E97" s="8">
        <f t="shared" si="44"/>
        <v>12.244351820117487</v>
      </c>
      <c r="F97" s="9">
        <f t="shared" si="24"/>
        <v>0</v>
      </c>
      <c r="G97" s="8">
        <f t="shared" si="25"/>
        <v>0</v>
      </c>
      <c r="H97" s="8">
        <f t="shared" si="26"/>
        <v>7.244351820117487</v>
      </c>
      <c r="I97" s="8">
        <f t="shared" si="27"/>
        <v>362.21759100587434</v>
      </c>
      <c r="J97" s="8">
        <f t="shared" si="28"/>
        <v>362.21759100587434</v>
      </c>
      <c r="K97" s="10">
        <f t="shared" si="29"/>
        <v>0</v>
      </c>
      <c r="L97" s="10">
        <f t="shared" si="30"/>
        <v>0</v>
      </c>
      <c r="M97" s="10">
        <f t="shared" si="31"/>
        <v>2.244351820117487</v>
      </c>
      <c r="N97" s="10">
        <f t="shared" si="32"/>
        <v>112.21759100587434</v>
      </c>
      <c r="O97" s="10">
        <f t="shared" si="33"/>
        <v>112.21759100587434</v>
      </c>
      <c r="P97" s="10">
        <f t="shared" si="34"/>
        <v>2.755648179882513</v>
      </c>
      <c r="Q97" s="8">
        <f t="shared" si="35"/>
        <v>6.889120449706283</v>
      </c>
      <c r="R97" s="8">
        <f t="shared" si="36"/>
        <v>0</v>
      </c>
      <c r="S97" s="8">
        <f t="shared" si="37"/>
        <v>0</v>
      </c>
      <c r="T97" s="8">
        <f t="shared" si="38"/>
        <v>6.889120449706283</v>
      </c>
      <c r="U97" s="8">
        <f t="shared" si="39"/>
        <v>7.755648179882513</v>
      </c>
      <c r="V97" s="8">
        <f t="shared" si="40"/>
        <v>19.389120449706283</v>
      </c>
      <c r="W97" s="4">
        <f t="shared" si="41"/>
        <v>0</v>
      </c>
      <c r="X97" s="4">
        <f t="shared" si="42"/>
        <v>0</v>
      </c>
      <c r="Y97" s="8">
        <f t="shared" si="43"/>
        <v>19.389120449706283</v>
      </c>
    </row>
    <row r="98" spans="1:25" ht="12.75">
      <c r="A98" s="4">
        <v>88</v>
      </c>
      <c r="B98" s="4">
        <v>0.9185293067129252</v>
      </c>
      <c r="C98" s="4">
        <v>4</v>
      </c>
      <c r="D98" s="4">
        <v>15</v>
      </c>
      <c r="E98" s="8">
        <f t="shared" si="44"/>
        <v>14.103822373842178</v>
      </c>
      <c r="F98" s="9">
        <f t="shared" si="24"/>
        <v>0</v>
      </c>
      <c r="G98" s="8">
        <f t="shared" si="25"/>
        <v>0</v>
      </c>
      <c r="H98" s="8">
        <f t="shared" si="26"/>
        <v>9.103822373842178</v>
      </c>
      <c r="I98" s="8">
        <f t="shared" si="27"/>
        <v>455.1911186921089</v>
      </c>
      <c r="J98" s="8">
        <f t="shared" si="28"/>
        <v>455.1911186921089</v>
      </c>
      <c r="K98" s="10">
        <f t="shared" si="29"/>
        <v>0</v>
      </c>
      <c r="L98" s="10">
        <f t="shared" si="30"/>
        <v>0</v>
      </c>
      <c r="M98" s="10">
        <f t="shared" si="31"/>
        <v>4.103822373842178</v>
      </c>
      <c r="N98" s="10">
        <f t="shared" si="32"/>
        <v>205.1911186921089</v>
      </c>
      <c r="O98" s="10">
        <f t="shared" si="33"/>
        <v>205.1911186921089</v>
      </c>
      <c r="P98" s="10">
        <f t="shared" si="34"/>
        <v>0.8961776261578223</v>
      </c>
      <c r="Q98" s="8">
        <f t="shared" si="35"/>
        <v>2.2404440653945557</v>
      </c>
      <c r="R98" s="8">
        <f t="shared" si="36"/>
        <v>0</v>
      </c>
      <c r="S98" s="8">
        <f t="shared" si="37"/>
        <v>0</v>
      </c>
      <c r="T98" s="8">
        <f t="shared" si="38"/>
        <v>2.2404440653945557</v>
      </c>
      <c r="U98" s="8">
        <f t="shared" si="39"/>
        <v>5.896177626157822</v>
      </c>
      <c r="V98" s="8">
        <f t="shared" si="40"/>
        <v>14.740444065394556</v>
      </c>
      <c r="W98" s="4">
        <f t="shared" si="41"/>
        <v>0</v>
      </c>
      <c r="X98" s="4">
        <f t="shared" si="42"/>
        <v>0</v>
      </c>
      <c r="Y98" s="8">
        <f t="shared" si="43"/>
        <v>14.740444065394556</v>
      </c>
    </row>
    <row r="99" spans="1:25" ht="12.75">
      <c r="A99" s="4">
        <v>89</v>
      </c>
      <c r="B99" s="4">
        <v>0.08764822763847402</v>
      </c>
      <c r="C99" s="4">
        <v>4</v>
      </c>
      <c r="D99" s="4">
        <v>15</v>
      </c>
      <c r="E99" s="8">
        <f t="shared" si="44"/>
        <v>4.964130504023214</v>
      </c>
      <c r="F99" s="9">
        <f t="shared" si="24"/>
        <v>0.03586949597678579</v>
      </c>
      <c r="G99" s="8">
        <f t="shared" si="25"/>
        <v>0.08967373994196448</v>
      </c>
      <c r="H99" s="8">
        <f t="shared" si="26"/>
        <v>0</v>
      </c>
      <c r="I99" s="8">
        <f t="shared" si="27"/>
        <v>0</v>
      </c>
      <c r="J99" s="8">
        <f t="shared" si="28"/>
        <v>0.08967373994196448</v>
      </c>
      <c r="K99" s="10">
        <f t="shared" si="29"/>
        <v>5.035869495976786</v>
      </c>
      <c r="L99" s="10">
        <f t="shared" si="30"/>
        <v>12.589673739941965</v>
      </c>
      <c r="M99" s="10">
        <f t="shared" si="31"/>
        <v>0</v>
      </c>
      <c r="N99" s="10">
        <f t="shared" si="32"/>
        <v>0</v>
      </c>
      <c r="O99" s="10">
        <f t="shared" si="33"/>
        <v>12.589673739941965</v>
      </c>
      <c r="P99" s="10">
        <f t="shared" si="34"/>
        <v>10.035869495976787</v>
      </c>
      <c r="Q99" s="8">
        <f t="shared" si="35"/>
        <v>25.089673739941965</v>
      </c>
      <c r="R99" s="8">
        <f t="shared" si="36"/>
        <v>0</v>
      </c>
      <c r="S99" s="8">
        <f t="shared" si="37"/>
        <v>0</v>
      </c>
      <c r="T99" s="8">
        <f t="shared" si="38"/>
        <v>25.089673739941965</v>
      </c>
      <c r="U99" s="8">
        <f t="shared" si="39"/>
        <v>15.035869495976787</v>
      </c>
      <c r="V99" s="8">
        <f t="shared" si="40"/>
        <v>37.589673739941965</v>
      </c>
      <c r="W99" s="4">
        <f t="shared" si="41"/>
        <v>0</v>
      </c>
      <c r="X99" s="4">
        <f t="shared" si="42"/>
        <v>0</v>
      </c>
      <c r="Y99" s="8">
        <f t="shared" si="43"/>
        <v>37.589673739941965</v>
      </c>
    </row>
    <row r="100" spans="1:25" ht="12.75">
      <c r="A100" s="4">
        <v>90</v>
      </c>
      <c r="B100" s="4">
        <v>0.0045706374533393546</v>
      </c>
      <c r="C100" s="4">
        <v>4</v>
      </c>
      <c r="D100" s="4">
        <v>15</v>
      </c>
      <c r="E100" s="8">
        <f t="shared" si="44"/>
        <v>4.050277011986733</v>
      </c>
      <c r="F100" s="9">
        <f t="shared" si="24"/>
        <v>0.9497229880132672</v>
      </c>
      <c r="G100" s="8">
        <f t="shared" si="25"/>
        <v>2.374307470033168</v>
      </c>
      <c r="H100" s="8">
        <f t="shared" si="26"/>
        <v>0</v>
      </c>
      <c r="I100" s="8">
        <f t="shared" si="27"/>
        <v>0</v>
      </c>
      <c r="J100" s="8">
        <f t="shared" si="28"/>
        <v>2.374307470033168</v>
      </c>
      <c r="K100" s="10">
        <f t="shared" si="29"/>
        <v>5.949722988013267</v>
      </c>
      <c r="L100" s="10">
        <f t="shared" si="30"/>
        <v>14.874307470033168</v>
      </c>
      <c r="M100" s="10">
        <f t="shared" si="31"/>
        <v>0</v>
      </c>
      <c r="N100" s="10">
        <f t="shared" si="32"/>
        <v>0</v>
      </c>
      <c r="O100" s="10">
        <f t="shared" si="33"/>
        <v>14.874307470033168</v>
      </c>
      <c r="P100" s="10">
        <f t="shared" si="34"/>
        <v>10.949722988013267</v>
      </c>
      <c r="Q100" s="8">
        <f t="shared" si="35"/>
        <v>27.374307470033166</v>
      </c>
      <c r="R100" s="8">
        <f t="shared" si="36"/>
        <v>0</v>
      </c>
      <c r="S100" s="8">
        <f t="shared" si="37"/>
        <v>0</v>
      </c>
      <c r="T100" s="8">
        <f t="shared" si="38"/>
        <v>27.374307470033166</v>
      </c>
      <c r="U100" s="8">
        <f t="shared" si="39"/>
        <v>15.949722988013267</v>
      </c>
      <c r="V100" s="8">
        <f t="shared" si="40"/>
        <v>39.874307470033166</v>
      </c>
      <c r="W100" s="4">
        <f t="shared" si="41"/>
        <v>0</v>
      </c>
      <c r="X100" s="4">
        <f t="shared" si="42"/>
        <v>0</v>
      </c>
      <c r="Y100" s="8">
        <f t="shared" si="43"/>
        <v>39.874307470033166</v>
      </c>
    </row>
    <row r="101" spans="1:25" ht="12.75">
      <c r="A101" s="4">
        <v>91</v>
      </c>
      <c r="B101" s="4">
        <v>0.09955742924580113</v>
      </c>
      <c r="C101" s="4">
        <v>4</v>
      </c>
      <c r="D101" s="4">
        <v>15</v>
      </c>
      <c r="E101" s="8">
        <f t="shared" si="44"/>
        <v>5.095131721703813</v>
      </c>
      <c r="F101" s="9">
        <f t="shared" si="24"/>
        <v>0</v>
      </c>
      <c r="G101" s="8">
        <f t="shared" si="25"/>
        <v>0</v>
      </c>
      <c r="H101" s="8">
        <f t="shared" si="26"/>
        <v>0.09513172170381257</v>
      </c>
      <c r="I101" s="8">
        <f t="shared" si="27"/>
        <v>4.756586085190628</v>
      </c>
      <c r="J101" s="8">
        <f t="shared" si="28"/>
        <v>4.756586085190628</v>
      </c>
      <c r="K101" s="10">
        <f t="shared" si="29"/>
        <v>4.904868278296187</v>
      </c>
      <c r="L101" s="10">
        <f t="shared" si="30"/>
        <v>12.262170695740469</v>
      </c>
      <c r="M101" s="10">
        <f t="shared" si="31"/>
        <v>0</v>
      </c>
      <c r="N101" s="10">
        <f t="shared" si="32"/>
        <v>0</v>
      </c>
      <c r="O101" s="10">
        <f t="shared" si="33"/>
        <v>12.262170695740469</v>
      </c>
      <c r="P101" s="10">
        <f t="shared" si="34"/>
        <v>9.904868278296188</v>
      </c>
      <c r="Q101" s="8">
        <f t="shared" si="35"/>
        <v>24.762170695740473</v>
      </c>
      <c r="R101" s="8">
        <f t="shared" si="36"/>
        <v>0</v>
      </c>
      <c r="S101" s="8">
        <f t="shared" si="37"/>
        <v>0</v>
      </c>
      <c r="T101" s="8">
        <f t="shared" si="38"/>
        <v>24.762170695740473</v>
      </c>
      <c r="U101" s="8">
        <f t="shared" si="39"/>
        <v>14.904868278296188</v>
      </c>
      <c r="V101" s="8">
        <f t="shared" si="40"/>
        <v>37.26217069574047</v>
      </c>
      <c r="W101" s="4">
        <f t="shared" si="41"/>
        <v>0</v>
      </c>
      <c r="X101" s="4">
        <f t="shared" si="42"/>
        <v>0</v>
      </c>
      <c r="Y101" s="8">
        <f t="shared" si="43"/>
        <v>37.26217069574047</v>
      </c>
    </row>
    <row r="102" spans="1:25" ht="12.75">
      <c r="A102" s="4">
        <v>92</v>
      </c>
      <c r="B102" s="4">
        <v>0.9648396230129201</v>
      </c>
      <c r="C102" s="4">
        <v>4</v>
      </c>
      <c r="D102" s="4">
        <v>15</v>
      </c>
      <c r="E102" s="8">
        <f t="shared" si="44"/>
        <v>14.613235853142122</v>
      </c>
      <c r="F102" s="9">
        <f t="shared" si="24"/>
        <v>0</v>
      </c>
      <c r="G102" s="8">
        <f t="shared" si="25"/>
        <v>0</v>
      </c>
      <c r="H102" s="8">
        <f t="shared" si="26"/>
        <v>9.613235853142122</v>
      </c>
      <c r="I102" s="8">
        <f t="shared" si="27"/>
        <v>480.6617926571061</v>
      </c>
      <c r="J102" s="8">
        <f t="shared" si="28"/>
        <v>480.6617926571061</v>
      </c>
      <c r="K102" s="10">
        <f t="shared" si="29"/>
        <v>0</v>
      </c>
      <c r="L102" s="10">
        <f t="shared" si="30"/>
        <v>0</v>
      </c>
      <c r="M102" s="10">
        <f t="shared" si="31"/>
        <v>4.613235853142122</v>
      </c>
      <c r="N102" s="10">
        <f t="shared" si="32"/>
        <v>230.6617926571061</v>
      </c>
      <c r="O102" s="10">
        <f t="shared" si="33"/>
        <v>230.6617926571061</v>
      </c>
      <c r="P102" s="10">
        <f t="shared" si="34"/>
        <v>0.3867641468578782</v>
      </c>
      <c r="Q102" s="8">
        <f t="shared" si="35"/>
        <v>0.9669103671446955</v>
      </c>
      <c r="R102" s="8">
        <f t="shared" si="36"/>
        <v>0</v>
      </c>
      <c r="S102" s="8">
        <f t="shared" si="37"/>
        <v>0</v>
      </c>
      <c r="T102" s="8">
        <f t="shared" si="38"/>
        <v>0.9669103671446955</v>
      </c>
      <c r="U102" s="8">
        <f t="shared" si="39"/>
        <v>5.386764146857878</v>
      </c>
      <c r="V102" s="8">
        <f t="shared" si="40"/>
        <v>13.466910367144695</v>
      </c>
      <c r="W102" s="4">
        <f t="shared" si="41"/>
        <v>0</v>
      </c>
      <c r="X102" s="4">
        <f t="shared" si="42"/>
        <v>0</v>
      </c>
      <c r="Y102" s="8">
        <f t="shared" si="43"/>
        <v>13.466910367144695</v>
      </c>
    </row>
    <row r="103" spans="1:25" ht="12.75">
      <c r="A103" s="4">
        <v>93</v>
      </c>
      <c r="B103" s="4">
        <v>0.9012646098887389</v>
      </c>
      <c r="C103" s="4">
        <v>4</v>
      </c>
      <c r="D103" s="4">
        <v>15</v>
      </c>
      <c r="E103" s="8">
        <f t="shared" si="44"/>
        <v>13.913910708776129</v>
      </c>
      <c r="F103" s="9">
        <f t="shared" si="24"/>
        <v>0</v>
      </c>
      <c r="G103" s="8">
        <f t="shared" si="25"/>
        <v>0</v>
      </c>
      <c r="H103" s="8">
        <f t="shared" si="26"/>
        <v>8.913910708776129</v>
      </c>
      <c r="I103" s="8">
        <f t="shared" si="27"/>
        <v>445.6955354388065</v>
      </c>
      <c r="J103" s="8">
        <f t="shared" si="28"/>
        <v>445.6955354388065</v>
      </c>
      <c r="K103" s="10">
        <f t="shared" si="29"/>
        <v>0</v>
      </c>
      <c r="L103" s="10">
        <f t="shared" si="30"/>
        <v>0</v>
      </c>
      <c r="M103" s="10">
        <f t="shared" si="31"/>
        <v>3.913910708776129</v>
      </c>
      <c r="N103" s="10">
        <f t="shared" si="32"/>
        <v>195.69553543880644</v>
      </c>
      <c r="O103" s="10">
        <f t="shared" si="33"/>
        <v>195.69553543880644</v>
      </c>
      <c r="P103" s="10">
        <f t="shared" si="34"/>
        <v>1.086089291223871</v>
      </c>
      <c r="Q103" s="8">
        <f t="shared" si="35"/>
        <v>2.7152232280596778</v>
      </c>
      <c r="R103" s="8">
        <f t="shared" si="36"/>
        <v>0</v>
      </c>
      <c r="S103" s="8">
        <f t="shared" si="37"/>
        <v>0</v>
      </c>
      <c r="T103" s="8">
        <f t="shared" si="38"/>
        <v>2.7152232280596778</v>
      </c>
      <c r="U103" s="8">
        <f t="shared" si="39"/>
        <v>6.086089291223871</v>
      </c>
      <c r="V103" s="8">
        <f t="shared" si="40"/>
        <v>15.215223228059678</v>
      </c>
      <c r="W103" s="4">
        <f t="shared" si="41"/>
        <v>0</v>
      </c>
      <c r="X103" s="4">
        <f t="shared" si="42"/>
        <v>0</v>
      </c>
      <c r="Y103" s="8">
        <f t="shared" si="43"/>
        <v>15.215223228059678</v>
      </c>
    </row>
    <row r="104" spans="1:25" ht="12.75">
      <c r="A104" s="4">
        <v>94</v>
      </c>
      <c r="B104" s="4">
        <v>0.5310607173048361</v>
      </c>
      <c r="C104" s="4">
        <v>4</v>
      </c>
      <c r="D104" s="4">
        <v>15</v>
      </c>
      <c r="E104" s="8">
        <f t="shared" si="44"/>
        <v>9.841667890353197</v>
      </c>
      <c r="F104" s="9">
        <f t="shared" si="24"/>
        <v>0</v>
      </c>
      <c r="G104" s="8">
        <f t="shared" si="25"/>
        <v>0</v>
      </c>
      <c r="H104" s="8">
        <f t="shared" si="26"/>
        <v>4.841667890353197</v>
      </c>
      <c r="I104" s="8">
        <f t="shared" si="27"/>
        <v>242.08339451765983</v>
      </c>
      <c r="J104" s="8">
        <f t="shared" si="28"/>
        <v>242.08339451765983</v>
      </c>
      <c r="K104" s="10">
        <f t="shared" si="29"/>
        <v>0.15833210964680333</v>
      </c>
      <c r="L104" s="10">
        <f t="shared" si="30"/>
        <v>0.39583027411700833</v>
      </c>
      <c r="M104" s="10">
        <f t="shared" si="31"/>
        <v>0</v>
      </c>
      <c r="N104" s="10">
        <f t="shared" si="32"/>
        <v>0</v>
      </c>
      <c r="O104" s="10">
        <f t="shared" si="33"/>
        <v>0.39583027411700833</v>
      </c>
      <c r="P104" s="10">
        <f t="shared" si="34"/>
        <v>5.158332109646803</v>
      </c>
      <c r="Q104" s="8">
        <f t="shared" si="35"/>
        <v>12.895830274117008</v>
      </c>
      <c r="R104" s="8">
        <f t="shared" si="36"/>
        <v>0</v>
      </c>
      <c r="S104" s="8">
        <f t="shared" si="37"/>
        <v>0</v>
      </c>
      <c r="T104" s="8">
        <f t="shared" si="38"/>
        <v>12.895830274117008</v>
      </c>
      <c r="U104" s="8">
        <f t="shared" si="39"/>
        <v>10.158332109646803</v>
      </c>
      <c r="V104" s="8">
        <f t="shared" si="40"/>
        <v>25.39583027411701</v>
      </c>
      <c r="W104" s="4">
        <f t="shared" si="41"/>
        <v>0</v>
      </c>
      <c r="X104" s="4">
        <f t="shared" si="42"/>
        <v>0</v>
      </c>
      <c r="Y104" s="8">
        <f t="shared" si="43"/>
        <v>25.39583027411701</v>
      </c>
    </row>
    <row r="105" spans="1:25" ht="12.75">
      <c r="A105" s="4">
        <v>95</v>
      </c>
      <c r="B105" s="4">
        <v>0.7586316507949524</v>
      </c>
      <c r="C105" s="4">
        <v>4</v>
      </c>
      <c r="D105" s="4">
        <v>15</v>
      </c>
      <c r="E105" s="8">
        <f>D105-B105</f>
        <v>14.241368349205047</v>
      </c>
      <c r="F105" s="9">
        <f t="shared" si="24"/>
        <v>0</v>
      </c>
      <c r="G105" s="8">
        <f t="shared" si="25"/>
        <v>0</v>
      </c>
      <c r="H105" s="8">
        <f t="shared" si="26"/>
        <v>9.241368349205047</v>
      </c>
      <c r="I105" s="8">
        <f t="shared" si="27"/>
        <v>462.06841746025236</v>
      </c>
      <c r="J105" s="8">
        <f t="shared" si="28"/>
        <v>462.06841746025236</v>
      </c>
      <c r="K105" s="10">
        <f t="shared" si="29"/>
        <v>0</v>
      </c>
      <c r="L105" s="10">
        <f t="shared" si="30"/>
        <v>0</v>
      </c>
      <c r="M105" s="10">
        <f t="shared" si="31"/>
        <v>4.241368349205047</v>
      </c>
      <c r="N105" s="10">
        <f t="shared" si="32"/>
        <v>212.06841746025233</v>
      </c>
      <c r="O105" s="10">
        <f t="shared" si="33"/>
        <v>212.06841746025233</v>
      </c>
      <c r="P105" s="10">
        <f t="shared" si="34"/>
        <v>0.7586316507949533</v>
      </c>
      <c r="Q105" s="8">
        <f t="shared" si="35"/>
        <v>1.8965791269873833</v>
      </c>
      <c r="R105" s="8">
        <f t="shared" si="36"/>
        <v>0</v>
      </c>
      <c r="S105" s="8">
        <f t="shared" si="37"/>
        <v>0</v>
      </c>
      <c r="T105" s="8">
        <f t="shared" si="38"/>
        <v>1.8965791269873833</v>
      </c>
      <c r="U105" s="8">
        <f t="shared" si="39"/>
        <v>5.758631650794953</v>
      </c>
      <c r="V105" s="8">
        <f t="shared" si="40"/>
        <v>14.396579126987383</v>
      </c>
      <c r="W105" s="4">
        <f t="shared" si="41"/>
        <v>0</v>
      </c>
      <c r="X105" s="4">
        <f t="shared" si="42"/>
        <v>0</v>
      </c>
      <c r="Y105" s="8">
        <f t="shared" si="43"/>
        <v>14.396579126987383</v>
      </c>
    </row>
    <row r="106" spans="1:25" ht="12.75">
      <c r="A106" s="4">
        <v>96</v>
      </c>
      <c r="B106" s="4">
        <v>0.7327694572277945</v>
      </c>
      <c r="C106" s="4">
        <v>4</v>
      </c>
      <c r="D106" s="4">
        <v>15</v>
      </c>
      <c r="E106" s="8">
        <f>C106+(D106-C106)*B106</f>
        <v>12.06046402950574</v>
      </c>
      <c r="F106" s="9">
        <f t="shared" si="24"/>
        <v>0</v>
      </c>
      <c r="G106" s="8">
        <f t="shared" si="25"/>
        <v>0</v>
      </c>
      <c r="H106" s="8">
        <f t="shared" si="26"/>
        <v>7.06046402950574</v>
      </c>
      <c r="I106" s="8">
        <f t="shared" si="27"/>
        <v>353.023201475287</v>
      </c>
      <c r="J106" s="8">
        <f t="shared" si="28"/>
        <v>353.023201475287</v>
      </c>
      <c r="K106" s="10">
        <f t="shared" si="29"/>
        <v>0</v>
      </c>
      <c r="L106" s="10">
        <f t="shared" si="30"/>
        <v>0</v>
      </c>
      <c r="M106" s="10">
        <f t="shared" si="31"/>
        <v>2.0604640295057397</v>
      </c>
      <c r="N106" s="10">
        <f t="shared" si="32"/>
        <v>103.02320147528698</v>
      </c>
      <c r="O106" s="10">
        <f t="shared" si="33"/>
        <v>103.02320147528698</v>
      </c>
      <c r="P106" s="10">
        <f t="shared" si="34"/>
        <v>2.9395359704942603</v>
      </c>
      <c r="Q106" s="8">
        <f t="shared" si="35"/>
        <v>7.348839926235651</v>
      </c>
      <c r="R106" s="8">
        <f t="shared" si="36"/>
        <v>0</v>
      </c>
      <c r="S106" s="8">
        <f t="shared" si="37"/>
        <v>0</v>
      </c>
      <c r="T106" s="8">
        <f t="shared" si="38"/>
        <v>7.348839926235651</v>
      </c>
      <c r="U106" s="8">
        <f t="shared" si="39"/>
        <v>7.93953597049426</v>
      </c>
      <c r="V106" s="8">
        <f t="shared" si="40"/>
        <v>19.84883992623565</v>
      </c>
      <c r="W106" s="4">
        <f t="shared" si="41"/>
        <v>0</v>
      </c>
      <c r="X106" s="4">
        <f t="shared" si="42"/>
        <v>0</v>
      </c>
      <c r="Y106" s="8">
        <f t="shared" si="43"/>
        <v>19.84883992623565</v>
      </c>
    </row>
    <row r="107" spans="1:25" ht="12.75">
      <c r="A107" s="4">
        <v>97</v>
      </c>
      <c r="B107" s="4">
        <v>0.7401664341699652</v>
      </c>
      <c r="C107" s="4">
        <v>4</v>
      </c>
      <c r="D107" s="4">
        <v>15</v>
      </c>
      <c r="E107" s="8">
        <f>C107+(D107-C107)*B107</f>
        <v>12.141830775869618</v>
      </c>
      <c r="F107" s="9">
        <f t="shared" si="24"/>
        <v>0</v>
      </c>
      <c r="G107" s="8">
        <f t="shared" si="25"/>
        <v>0</v>
      </c>
      <c r="H107" s="8">
        <f t="shared" si="26"/>
        <v>7.141830775869618</v>
      </c>
      <c r="I107" s="8">
        <f t="shared" si="27"/>
        <v>357.0915387934809</v>
      </c>
      <c r="J107" s="8">
        <f t="shared" si="28"/>
        <v>357.0915387934809</v>
      </c>
      <c r="K107" s="10">
        <f t="shared" si="29"/>
        <v>0</v>
      </c>
      <c r="L107" s="10">
        <f t="shared" si="30"/>
        <v>0</v>
      </c>
      <c r="M107" s="10">
        <f t="shared" si="31"/>
        <v>2.141830775869618</v>
      </c>
      <c r="N107" s="10">
        <f t="shared" si="32"/>
        <v>107.09153879348091</v>
      </c>
      <c r="O107" s="10">
        <f t="shared" si="33"/>
        <v>107.09153879348091</v>
      </c>
      <c r="P107" s="10">
        <f t="shared" si="34"/>
        <v>2.858169224130382</v>
      </c>
      <c r="Q107" s="8">
        <f t="shared" si="35"/>
        <v>7.145423060325955</v>
      </c>
      <c r="R107" s="8">
        <f t="shared" si="36"/>
        <v>0</v>
      </c>
      <c r="S107" s="8">
        <f t="shared" si="37"/>
        <v>0</v>
      </c>
      <c r="T107" s="8">
        <f t="shared" si="38"/>
        <v>7.145423060325955</v>
      </c>
      <c r="U107" s="8">
        <f t="shared" si="39"/>
        <v>7.858169224130382</v>
      </c>
      <c r="V107" s="8">
        <f t="shared" si="40"/>
        <v>19.645423060325953</v>
      </c>
      <c r="W107" s="4">
        <f t="shared" si="41"/>
        <v>0</v>
      </c>
      <c r="X107" s="4">
        <f t="shared" si="42"/>
        <v>0</v>
      </c>
      <c r="Y107" s="8">
        <f t="shared" si="43"/>
        <v>19.645423060325953</v>
      </c>
    </row>
    <row r="108" spans="1:25" ht="12.75">
      <c r="A108" s="4">
        <v>98</v>
      </c>
      <c r="B108" s="4">
        <v>0.3858769832281581</v>
      </c>
      <c r="C108" s="4">
        <v>4</v>
      </c>
      <c r="D108" s="4">
        <v>15</v>
      </c>
      <c r="E108" s="8">
        <f>C108+(D108-C108)*B108</f>
        <v>8.24464681550974</v>
      </c>
      <c r="F108" s="9">
        <f t="shared" si="24"/>
        <v>0</v>
      </c>
      <c r="G108" s="8">
        <f t="shared" si="25"/>
        <v>0</v>
      </c>
      <c r="H108" s="8">
        <f t="shared" si="26"/>
        <v>3.244646815509739</v>
      </c>
      <c r="I108" s="8">
        <f t="shared" si="27"/>
        <v>162.23234077548696</v>
      </c>
      <c r="J108" s="8">
        <f t="shared" si="28"/>
        <v>162.23234077548696</v>
      </c>
      <c r="K108" s="10">
        <f t="shared" si="29"/>
        <v>1.7553531844902608</v>
      </c>
      <c r="L108" s="10">
        <f t="shared" si="30"/>
        <v>4.388382961225652</v>
      </c>
      <c r="M108" s="10">
        <f t="shared" si="31"/>
        <v>0</v>
      </c>
      <c r="N108" s="10">
        <f t="shared" si="32"/>
        <v>0</v>
      </c>
      <c r="O108" s="10">
        <f t="shared" si="33"/>
        <v>4.388382961225652</v>
      </c>
      <c r="P108" s="10">
        <f t="shared" si="34"/>
        <v>6.755353184490261</v>
      </c>
      <c r="Q108" s="8">
        <f t="shared" si="35"/>
        <v>16.888382961225652</v>
      </c>
      <c r="R108" s="8">
        <f t="shared" si="36"/>
        <v>0</v>
      </c>
      <c r="S108" s="8">
        <f t="shared" si="37"/>
        <v>0</v>
      </c>
      <c r="T108" s="8">
        <f t="shared" si="38"/>
        <v>16.888382961225652</v>
      </c>
      <c r="U108" s="8">
        <f t="shared" si="39"/>
        <v>11.75535318449026</v>
      </c>
      <c r="V108" s="8">
        <f t="shared" si="40"/>
        <v>29.388382961225652</v>
      </c>
      <c r="W108" s="4">
        <f t="shared" si="41"/>
        <v>0</v>
      </c>
      <c r="X108" s="4">
        <f t="shared" si="42"/>
        <v>0</v>
      </c>
      <c r="Y108" s="8">
        <f t="shared" si="43"/>
        <v>29.388382961225652</v>
      </c>
    </row>
    <row r="109" spans="1:25" ht="12.75">
      <c r="A109" s="4">
        <v>99</v>
      </c>
      <c r="B109" s="4">
        <v>0.9091792837408008</v>
      </c>
      <c r="C109" s="4">
        <v>4</v>
      </c>
      <c r="D109" s="4">
        <v>15</v>
      </c>
      <c r="E109" s="8">
        <f>C109+(D109-C109)*B109</f>
        <v>14.00097212114881</v>
      </c>
      <c r="F109" s="9">
        <f t="shared" si="24"/>
        <v>0</v>
      </c>
      <c r="G109" s="8">
        <f t="shared" si="25"/>
        <v>0</v>
      </c>
      <c r="H109" s="8">
        <f t="shared" si="26"/>
        <v>9.00097212114881</v>
      </c>
      <c r="I109" s="8">
        <f t="shared" si="27"/>
        <v>450.04860605744045</v>
      </c>
      <c r="J109" s="8">
        <f t="shared" si="28"/>
        <v>450.04860605744045</v>
      </c>
      <c r="K109" s="10">
        <f t="shared" si="29"/>
        <v>0</v>
      </c>
      <c r="L109" s="10">
        <f t="shared" si="30"/>
        <v>0</v>
      </c>
      <c r="M109" s="10">
        <f t="shared" si="31"/>
        <v>4.000972121148809</v>
      </c>
      <c r="N109" s="10">
        <f t="shared" si="32"/>
        <v>200.04860605744045</v>
      </c>
      <c r="O109" s="10">
        <f t="shared" si="33"/>
        <v>200.04860605744045</v>
      </c>
      <c r="P109" s="10">
        <f t="shared" si="34"/>
        <v>0.9990278788511908</v>
      </c>
      <c r="Q109" s="8">
        <f t="shared" si="35"/>
        <v>2.497569697127977</v>
      </c>
      <c r="R109" s="8">
        <f t="shared" si="36"/>
        <v>0</v>
      </c>
      <c r="S109" s="8">
        <f t="shared" si="37"/>
        <v>0</v>
      </c>
      <c r="T109" s="8">
        <f t="shared" si="38"/>
        <v>2.497569697127977</v>
      </c>
      <c r="U109" s="8">
        <f t="shared" si="39"/>
        <v>5.999027878851191</v>
      </c>
      <c r="V109" s="8">
        <f t="shared" si="40"/>
        <v>14.997569697127977</v>
      </c>
      <c r="W109" s="4">
        <f t="shared" si="41"/>
        <v>0</v>
      </c>
      <c r="X109" s="4">
        <f t="shared" si="42"/>
        <v>0</v>
      </c>
      <c r="Y109" s="8">
        <f t="shared" si="43"/>
        <v>14.997569697127977</v>
      </c>
    </row>
    <row r="110" spans="1:25" ht="12.75">
      <c r="A110" s="4">
        <v>100</v>
      </c>
      <c r="B110" s="4">
        <v>0.2610726184047971</v>
      </c>
      <c r="C110" s="4">
        <v>4</v>
      </c>
      <c r="D110" s="4">
        <v>15</v>
      </c>
      <c r="E110" s="8">
        <f>C110+(D110-C110)*B110</f>
        <v>6.871798802452768</v>
      </c>
      <c r="F110" s="9">
        <f t="shared" si="24"/>
        <v>0</v>
      </c>
      <c r="G110" s="8">
        <f t="shared" si="25"/>
        <v>0</v>
      </c>
      <c r="H110" s="8">
        <f t="shared" si="26"/>
        <v>1.8717988024527683</v>
      </c>
      <c r="I110" s="8">
        <f t="shared" si="27"/>
        <v>93.58994012263841</v>
      </c>
      <c r="J110" s="8">
        <f t="shared" si="28"/>
        <v>93.58994012263841</v>
      </c>
      <c r="K110" s="10">
        <f t="shared" si="29"/>
        <v>3.1282011975472317</v>
      </c>
      <c r="L110" s="10">
        <f t="shared" si="30"/>
        <v>7.820502993868079</v>
      </c>
      <c r="M110" s="10">
        <f t="shared" si="31"/>
        <v>0</v>
      </c>
      <c r="N110" s="10">
        <f t="shared" si="32"/>
        <v>0</v>
      </c>
      <c r="O110" s="10">
        <f t="shared" si="33"/>
        <v>7.820502993868079</v>
      </c>
      <c r="P110" s="10">
        <f t="shared" si="34"/>
        <v>8.12820119754723</v>
      </c>
      <c r="Q110" s="8">
        <f t="shared" si="35"/>
        <v>20.320502993868075</v>
      </c>
      <c r="R110" s="8">
        <f t="shared" si="36"/>
        <v>0</v>
      </c>
      <c r="S110" s="8">
        <f t="shared" si="37"/>
        <v>0</v>
      </c>
      <c r="T110" s="8">
        <f t="shared" si="38"/>
        <v>20.320502993868075</v>
      </c>
      <c r="U110" s="8">
        <f t="shared" si="39"/>
        <v>13.12820119754723</v>
      </c>
      <c r="V110" s="8">
        <f t="shared" si="40"/>
        <v>32.820502993868075</v>
      </c>
      <c r="W110" s="4">
        <f t="shared" si="41"/>
        <v>0</v>
      </c>
      <c r="X110" s="4">
        <f t="shared" si="42"/>
        <v>0</v>
      </c>
      <c r="Y110" s="8">
        <f t="shared" si="43"/>
        <v>32.820502993868075</v>
      </c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11"/>
      <c r="J111" s="11">
        <f>SUM(J11:J110)</f>
        <v>25603.185743502407</v>
      </c>
      <c r="K111" s="4"/>
      <c r="L111" s="4"/>
      <c r="M111" s="4"/>
      <c r="N111" s="11"/>
      <c r="O111" s="12">
        <f>SUM(O11:O110)</f>
        <v>7362.303939697712</v>
      </c>
      <c r="P111" s="4"/>
      <c r="Q111" s="4"/>
      <c r="R111" s="4"/>
      <c r="S111" s="11"/>
      <c r="T111" s="11">
        <f>SUM(T11:T110)</f>
        <v>1228.6914129465308</v>
      </c>
      <c r="U111" s="4"/>
      <c r="V111" s="4"/>
      <c r="W111" s="4"/>
      <c r="X111" s="5"/>
      <c r="Y111" s="11">
        <f>SUM(Y11:Y110)</f>
        <v>2478.691412946531</v>
      </c>
    </row>
  </sheetData>
  <mergeCells count="13">
    <mergeCell ref="F7:J7"/>
    <mergeCell ref="F8:G8"/>
    <mergeCell ref="H8:I8"/>
    <mergeCell ref="A1:G1"/>
    <mergeCell ref="W8:X8"/>
    <mergeCell ref="U7:Y7"/>
    <mergeCell ref="P7:T7"/>
    <mergeCell ref="K7:O7"/>
    <mergeCell ref="P8:Q8"/>
    <mergeCell ref="K8:L8"/>
    <mergeCell ref="U8:V8"/>
    <mergeCell ref="M8:N8"/>
    <mergeCell ref="R8:S8"/>
  </mergeCells>
  <printOptions/>
  <pageMargins left="0.61" right="0.31" top="0.34" bottom="0.28" header="0.25" footer="0.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150</v>
      </c>
    </row>
    <row r="2" ht="12.75">
      <c r="A2">
        <v>139</v>
      </c>
    </row>
    <row r="3" ht="12.75">
      <c r="A3">
        <v>109</v>
      </c>
    </row>
    <row r="4" ht="12.75">
      <c r="A4">
        <v>136</v>
      </c>
    </row>
    <row r="5" ht="12.75">
      <c r="A5">
        <v>107</v>
      </c>
    </row>
    <row r="6" ht="12.75">
      <c r="A6">
        <v>130</v>
      </c>
    </row>
    <row r="7" ht="12.75">
      <c r="A7">
        <v>157</v>
      </c>
    </row>
    <row r="8" ht="12.75">
      <c r="A8">
        <v>134</v>
      </c>
    </row>
    <row r="9" ht="12.75">
      <c r="A9">
        <v>142</v>
      </c>
    </row>
    <row r="10" ht="12.75">
      <c r="A10">
        <v>127</v>
      </c>
    </row>
    <row r="11" ht="12.75">
      <c r="A11">
        <v>114</v>
      </c>
    </row>
    <row r="12" ht="12.75">
      <c r="A12">
        <v>157</v>
      </c>
    </row>
    <row r="13" ht="12.75">
      <c r="A13">
        <v>131</v>
      </c>
    </row>
    <row r="14" ht="12.75">
      <c r="A14">
        <v>157</v>
      </c>
    </row>
    <row r="15" ht="12.75">
      <c r="A15">
        <v>148</v>
      </c>
    </row>
    <row r="16" ht="12.75">
      <c r="A16">
        <v>137</v>
      </c>
    </row>
    <row r="17" ht="12.75">
      <c r="A17">
        <v>129</v>
      </c>
    </row>
    <row r="18" ht="12.75">
      <c r="A18">
        <v>149</v>
      </c>
    </row>
    <row r="19" ht="12.75">
      <c r="A19">
        <v>145</v>
      </c>
    </row>
    <row r="20" ht="12.75">
      <c r="A20">
        <v>120</v>
      </c>
    </row>
    <row r="21" ht="12.75">
      <c r="A21">
        <v>151</v>
      </c>
    </row>
    <row r="22" ht="12.75">
      <c r="A22">
        <v>81</v>
      </c>
    </row>
    <row r="23" ht="12.75">
      <c r="A23">
        <v>130</v>
      </c>
    </row>
    <row r="24" ht="12.75">
      <c r="A24">
        <v>82</v>
      </c>
    </row>
    <row r="25" ht="12.75">
      <c r="A25">
        <v>99</v>
      </c>
    </row>
    <row r="26" ht="12.75">
      <c r="A26">
        <v>122</v>
      </c>
    </row>
    <row r="27" ht="12.75">
      <c r="A27">
        <v>144</v>
      </c>
    </row>
    <row r="28" ht="12.75">
      <c r="A28">
        <v>157</v>
      </c>
    </row>
    <row r="29" ht="12.75">
      <c r="A29">
        <v>83</v>
      </c>
    </row>
    <row r="30" ht="12.75">
      <c r="A30">
        <v>109</v>
      </c>
    </row>
    <row r="31" ht="12.75">
      <c r="A31">
        <v>125</v>
      </c>
    </row>
    <row r="32" ht="12.75">
      <c r="A32">
        <v>151</v>
      </c>
    </row>
    <row r="33" ht="12.75">
      <c r="A33">
        <v>79</v>
      </c>
    </row>
    <row r="34" ht="12.75">
      <c r="A34">
        <v>145</v>
      </c>
    </row>
    <row r="35" ht="12.75">
      <c r="A35">
        <v>74</v>
      </c>
    </row>
    <row r="36" ht="12.75">
      <c r="A36">
        <v>103</v>
      </c>
    </row>
    <row r="37" ht="12.75">
      <c r="A37">
        <v>91</v>
      </c>
    </row>
    <row r="38" ht="12.75">
      <c r="A38">
        <v>124</v>
      </c>
    </row>
    <row r="39" ht="12.75">
      <c r="A39">
        <v>101</v>
      </c>
    </row>
    <row r="40" ht="12.75">
      <c r="A40">
        <v>88</v>
      </c>
    </row>
    <row r="41" ht="12.75">
      <c r="A41">
        <v>100</v>
      </c>
    </row>
    <row r="42" ht="12.75">
      <c r="A42">
        <v>151</v>
      </c>
    </row>
    <row r="43" ht="12.75">
      <c r="A43">
        <v>99</v>
      </c>
    </row>
    <row r="44" ht="12.75">
      <c r="A44">
        <v>93</v>
      </c>
    </row>
    <row r="45" ht="12.75">
      <c r="A45">
        <v>106</v>
      </c>
    </row>
    <row r="46" ht="12.75">
      <c r="A46">
        <v>103</v>
      </c>
    </row>
    <row r="47" ht="12.75">
      <c r="A47">
        <v>124</v>
      </c>
    </row>
    <row r="48" ht="12.75">
      <c r="A48">
        <v>75</v>
      </c>
    </row>
    <row r="49" ht="12.75">
      <c r="A49">
        <v>75</v>
      </c>
    </row>
    <row r="50" ht="12.75">
      <c r="A50">
        <v>127</v>
      </c>
    </row>
    <row r="51" ht="12.75">
      <c r="A51">
        <v>142</v>
      </c>
    </row>
    <row r="52" ht="12.75">
      <c r="A52">
        <v>85</v>
      </c>
    </row>
    <row r="53" ht="12.75">
      <c r="A53">
        <v>102</v>
      </c>
    </row>
    <row r="54" ht="12.75">
      <c r="A54">
        <v>134</v>
      </c>
    </row>
    <row r="55" ht="12.75">
      <c r="A55">
        <v>107</v>
      </c>
    </row>
    <row r="56" ht="12.75">
      <c r="A56">
        <v>113</v>
      </c>
    </row>
    <row r="57" ht="12.75">
      <c r="A57">
        <v>89</v>
      </c>
    </row>
    <row r="58" ht="12.75">
      <c r="A58">
        <v>123</v>
      </c>
    </row>
    <row r="59" ht="12.75">
      <c r="A59">
        <v>137</v>
      </c>
    </row>
    <row r="60" ht="12.75">
      <c r="A60">
        <v>82</v>
      </c>
    </row>
    <row r="61" ht="12.75">
      <c r="A61">
        <v>72</v>
      </c>
    </row>
    <row r="62" ht="12.75">
      <c r="A62">
        <v>111</v>
      </c>
    </row>
    <row r="63" ht="12.75">
      <c r="A63">
        <v>82</v>
      </c>
    </row>
    <row r="64" ht="12.75">
      <c r="A64">
        <v>155</v>
      </c>
    </row>
    <row r="65" ht="12.75">
      <c r="A65">
        <v>149</v>
      </c>
    </row>
    <row r="66" ht="12.75">
      <c r="A66">
        <v>152</v>
      </c>
    </row>
    <row r="67" ht="12.75">
      <c r="A67">
        <v>82</v>
      </c>
    </row>
    <row r="68" ht="12.75">
      <c r="A68">
        <v>84</v>
      </c>
    </row>
    <row r="69" ht="12.75">
      <c r="A69">
        <v>126</v>
      </c>
    </row>
    <row r="70" ht="12.75">
      <c r="A70">
        <v>141</v>
      </c>
    </row>
    <row r="71" ht="12.75">
      <c r="A71">
        <v>86</v>
      </c>
    </row>
    <row r="72" ht="12.75">
      <c r="A72">
        <v>137</v>
      </c>
    </row>
    <row r="73" ht="12.75">
      <c r="A73">
        <v>78</v>
      </c>
    </row>
    <row r="74" ht="12.75">
      <c r="A74">
        <v>135</v>
      </c>
    </row>
    <row r="75" ht="12.75">
      <c r="A75">
        <v>75</v>
      </c>
    </row>
    <row r="76" ht="12.75">
      <c r="A76">
        <v>106</v>
      </c>
    </row>
    <row r="77" ht="12.75">
      <c r="A77">
        <v>110</v>
      </c>
    </row>
    <row r="78" ht="12.75">
      <c r="A78">
        <v>139</v>
      </c>
    </row>
    <row r="79" ht="12.75">
      <c r="A79">
        <v>147</v>
      </c>
    </row>
    <row r="80" ht="12.75">
      <c r="A80">
        <v>111</v>
      </c>
    </row>
    <row r="81" ht="12.75">
      <c r="A81">
        <v>139</v>
      </c>
    </row>
    <row r="82" ht="12.75">
      <c r="A82">
        <v>89</v>
      </c>
    </row>
    <row r="83" ht="12.75">
      <c r="A83">
        <v>134</v>
      </c>
    </row>
    <row r="84" ht="12.75">
      <c r="A84">
        <v>107</v>
      </c>
    </row>
    <row r="85" ht="12.75">
      <c r="A85">
        <v>151</v>
      </c>
    </row>
    <row r="86" ht="12.75">
      <c r="A86">
        <v>86</v>
      </c>
    </row>
    <row r="87" ht="12.75">
      <c r="A87">
        <v>137</v>
      </c>
    </row>
    <row r="88" ht="12.75">
      <c r="A88">
        <v>132</v>
      </c>
    </row>
    <row r="89" ht="12.75">
      <c r="A89">
        <v>137</v>
      </c>
    </row>
    <row r="90" ht="12.75">
      <c r="A90">
        <v>140</v>
      </c>
    </row>
    <row r="91" ht="12.75">
      <c r="A91">
        <v>108</v>
      </c>
    </row>
    <row r="92" ht="12.75">
      <c r="A92">
        <v>87</v>
      </c>
    </row>
    <row r="93" ht="12.75">
      <c r="A93">
        <v>137</v>
      </c>
    </row>
    <row r="94" ht="12.75">
      <c r="A94">
        <v>91</v>
      </c>
    </row>
    <row r="95" ht="12.75">
      <c r="A95">
        <v>128</v>
      </c>
    </row>
    <row r="96" ht="12.75">
      <c r="A96">
        <v>130</v>
      </c>
    </row>
    <row r="97" ht="12.75">
      <c r="A97">
        <v>92</v>
      </c>
    </row>
    <row r="98" ht="12.75">
      <c r="A98">
        <v>109</v>
      </c>
    </row>
    <row r="99" ht="12.75">
      <c r="A99">
        <v>99</v>
      </c>
    </row>
    <row r="100" ht="12.75">
      <c r="A100">
        <v>115</v>
      </c>
    </row>
    <row r="101" ht="12.75">
      <c r="A101" s="1">
        <f>SUM(A1:A100)</f>
        <v>11750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2007-06-05T12:15:51Z</cp:lastPrinted>
  <dcterms:created xsi:type="dcterms:W3CDTF">2007-06-03T06:45:40Z</dcterms:created>
  <dcterms:modified xsi:type="dcterms:W3CDTF">2011-02-11T10:18:50Z</dcterms:modified>
  <cp:category/>
  <cp:version/>
  <cp:contentType/>
  <cp:contentStatus/>
</cp:coreProperties>
</file>