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<sst xmlns="http://schemas.openxmlformats.org/spreadsheetml/2006/main" count="40" uniqueCount="18">
  <si>
    <t>Lower Demand</t>
  </si>
  <si>
    <t>Upper Demand</t>
  </si>
  <si>
    <t>Agg. Demand</t>
  </si>
  <si>
    <t>Rand. No.</t>
  </si>
  <si>
    <t>Lower Level Demand</t>
  </si>
  <si>
    <t>upper level demand</t>
  </si>
  <si>
    <t>demand</t>
  </si>
  <si>
    <t>shortage</t>
  </si>
  <si>
    <t>Total</t>
  </si>
  <si>
    <t>Shortage</t>
  </si>
  <si>
    <t>10 Units</t>
  </si>
  <si>
    <t>20 Units</t>
  </si>
  <si>
    <t>30 Units</t>
  </si>
  <si>
    <t>Holding</t>
  </si>
  <si>
    <t>TARGET INVENTORY FOR PARWANOO BRANCH</t>
  </si>
  <si>
    <t>Unit</t>
  </si>
  <si>
    <t>Cost</t>
  </si>
  <si>
    <t>40 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</si>
</sst>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right"/>
    </xf>
    <xf numFmtId="1" fontId="1" fillId="0" borderId="2" xfId="0" applyNumberFormat="1" applyFont="1" applyBorder="1" applyAlignment="1">
      <alignment/>
    </xf>
    <xf numFmtId="1" fontId="1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12.140625" style="0" customWidth="1"/>
    <col min="3" max="3" width="5.7109375" style="0" customWidth="1"/>
    <col min="4" max="4" width="5.57421875" style="0" customWidth="1"/>
    <col min="5" max="5" width="7.421875" style="1" customWidth="1"/>
    <col min="6" max="7" width="5.00390625" style="0" customWidth="1"/>
    <col min="8" max="8" width="5.140625" style="0" customWidth="1"/>
    <col min="9" max="9" width="7.8515625" style="0" customWidth="1"/>
    <col min="10" max="10" width="6.421875" style="1" customWidth="1"/>
    <col min="11" max="11" width="7.57421875" style="0" customWidth="1"/>
    <col min="12" max="12" width="5.28125" style="0" customWidth="1"/>
    <col min="13" max="13" width="5.57421875" style="0" customWidth="1"/>
    <col min="14" max="14" width="6.00390625" style="0" customWidth="1"/>
    <col min="15" max="15" width="7.28125" style="1" customWidth="1"/>
    <col min="16" max="16" width="6.28125" style="0" customWidth="1"/>
    <col min="17" max="18" width="5.8515625" style="0" customWidth="1"/>
    <col min="19" max="19" width="5.421875" style="2" customWidth="1"/>
    <col min="20" max="20" width="6.7109375" style="1" customWidth="1"/>
    <col min="21" max="21" width="5.7109375" style="0" customWidth="1"/>
    <col min="22" max="22" width="6.140625" style="0" customWidth="1"/>
    <col min="23" max="23" width="6.57421875" style="0" customWidth="1"/>
    <col min="24" max="24" width="6.00390625" style="0" customWidth="1"/>
    <col min="25" max="25" width="7.00390625" style="0" customWidth="1"/>
  </cols>
  <sheetData>
    <row r="1" spans="1:25" ht="12.75">
      <c r="A1" s="3" t="s">
        <v>14</v>
      </c>
      <c r="X1" s="2"/>
      <c r="Y1" s="1"/>
    </row>
    <row r="2" spans="24:25" ht="12.75">
      <c r="X2" s="2"/>
      <c r="Y2" s="1"/>
    </row>
    <row r="3" spans="1:25" ht="12.75">
      <c r="A3" s="4" t="s">
        <v>0</v>
      </c>
      <c r="B3" s="4"/>
      <c r="C3" s="5">
        <v>8</v>
      </c>
      <c r="D3" s="5"/>
      <c r="E3" s="5"/>
      <c r="F3" s="5"/>
      <c r="G3" s="6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2.75">
      <c r="A4" s="4" t="s">
        <v>1</v>
      </c>
      <c r="B4" s="4"/>
      <c r="C4" s="5">
        <v>22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2.75">
      <c r="A5" s="4" t="s">
        <v>2</v>
      </c>
      <c r="B5" s="4"/>
      <c r="C5" s="5">
        <v>19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5"/>
      <c r="B7" s="5" t="s">
        <v>3</v>
      </c>
      <c r="C7" s="5" t="s">
        <v>4</v>
      </c>
      <c r="D7" s="5" t="s">
        <v>5</v>
      </c>
      <c r="E7" s="5" t="s">
        <v>6</v>
      </c>
      <c r="F7" s="13" t="s">
        <v>10</v>
      </c>
      <c r="G7" s="13"/>
      <c r="H7" s="13"/>
      <c r="I7" s="13"/>
      <c r="J7" s="13"/>
      <c r="K7" s="13" t="s">
        <v>11</v>
      </c>
      <c r="L7" s="13"/>
      <c r="M7" s="13"/>
      <c r="N7" s="13"/>
      <c r="O7" s="13"/>
      <c r="P7" s="13" t="s">
        <v>12</v>
      </c>
      <c r="Q7" s="13"/>
      <c r="R7" s="13"/>
      <c r="S7" s="13"/>
      <c r="T7" s="13"/>
      <c r="U7" s="13" t="s">
        <v>17</v>
      </c>
      <c r="V7" s="13"/>
      <c r="W7" s="13"/>
      <c r="X7" s="13"/>
      <c r="Y7" s="13"/>
    </row>
    <row r="8" spans="1:25" ht="12.75">
      <c r="A8" s="5"/>
      <c r="B8" s="5"/>
      <c r="C8" s="5"/>
      <c r="D8" s="5"/>
      <c r="E8" s="5"/>
      <c r="F8" s="13" t="s">
        <v>13</v>
      </c>
      <c r="G8" s="13"/>
      <c r="H8" s="13" t="s">
        <v>7</v>
      </c>
      <c r="I8" s="13"/>
      <c r="J8" s="7" t="s">
        <v>8</v>
      </c>
      <c r="K8" s="13" t="s">
        <v>13</v>
      </c>
      <c r="L8" s="13"/>
      <c r="M8" s="13" t="s">
        <v>9</v>
      </c>
      <c r="N8" s="13"/>
      <c r="O8" s="7" t="s">
        <v>8</v>
      </c>
      <c r="P8" s="13" t="s">
        <v>13</v>
      </c>
      <c r="Q8" s="13"/>
      <c r="R8" s="13" t="s">
        <v>9</v>
      </c>
      <c r="S8" s="13"/>
      <c r="T8" s="7" t="s">
        <v>8</v>
      </c>
      <c r="U8" s="13" t="s">
        <v>13</v>
      </c>
      <c r="V8" s="13"/>
      <c r="W8" s="13" t="s">
        <v>9</v>
      </c>
      <c r="X8" s="13"/>
      <c r="Y8" s="7" t="s">
        <v>8</v>
      </c>
    </row>
    <row r="9" spans="1:25" ht="12.75">
      <c r="A9" s="5"/>
      <c r="B9" s="5"/>
      <c r="C9" s="5"/>
      <c r="D9" s="5"/>
      <c r="E9" s="5"/>
      <c r="F9" s="5" t="s">
        <v>15</v>
      </c>
      <c r="G9" s="7" t="s">
        <v>16</v>
      </c>
      <c r="H9" s="5" t="s">
        <v>15</v>
      </c>
      <c r="I9" s="5" t="s">
        <v>16</v>
      </c>
      <c r="J9" s="5"/>
      <c r="K9" s="8" t="s">
        <v>15</v>
      </c>
      <c r="L9" s="8" t="s">
        <v>16</v>
      </c>
      <c r="M9" s="8" t="s">
        <v>15</v>
      </c>
      <c r="N9" s="8" t="s">
        <v>16</v>
      </c>
      <c r="O9" s="5"/>
      <c r="P9" s="8" t="s">
        <v>15</v>
      </c>
      <c r="Q9" s="8" t="s">
        <v>16</v>
      </c>
      <c r="R9" s="8" t="s">
        <v>15</v>
      </c>
      <c r="S9" s="8" t="s">
        <v>16</v>
      </c>
      <c r="T9" s="5"/>
      <c r="U9" s="8" t="s">
        <v>15</v>
      </c>
      <c r="V9" s="8" t="s">
        <v>16</v>
      </c>
      <c r="W9" s="8" t="s">
        <v>15</v>
      </c>
      <c r="X9" s="8" t="s">
        <v>16</v>
      </c>
      <c r="Y9" s="5"/>
    </row>
    <row r="10" spans="1:25" ht="12.75">
      <c r="A10" s="5">
        <v>1</v>
      </c>
      <c r="B10" s="5">
        <v>0.24499127607850923</v>
      </c>
      <c r="C10" s="5">
        <v>8</v>
      </c>
      <c r="D10" s="5">
        <v>22</v>
      </c>
      <c r="E10" s="9">
        <f aca="true" t="shared" si="0" ref="E10:E27">C10+(D10-C10)*B10</f>
        <v>11.42987786509913</v>
      </c>
      <c r="F10" s="10">
        <f>IF(E10&gt;10,0,10-E10)</f>
        <v>0</v>
      </c>
      <c r="G10" s="9">
        <f>2.5*F10</f>
        <v>0</v>
      </c>
      <c r="H10" s="9">
        <f>IF(E10&gt;10,E10-10,0)</f>
        <v>1.4298778650991295</v>
      </c>
      <c r="I10" s="9">
        <f>H10*50</f>
        <v>71.49389325495648</v>
      </c>
      <c r="J10" s="9">
        <f>I10+G10</f>
        <v>71.49389325495648</v>
      </c>
      <c r="K10" s="10">
        <f>IF(E10&gt;20,0,20-E10)</f>
        <v>8.57012213490087</v>
      </c>
      <c r="L10" s="10">
        <f>K10*2.5</f>
        <v>21.425305337252176</v>
      </c>
      <c r="M10" s="10">
        <f>IF(E10&gt;20,E10-20,0)</f>
        <v>0</v>
      </c>
      <c r="N10" s="10">
        <f>M10*50</f>
        <v>0</v>
      </c>
      <c r="O10" s="10">
        <f>L10+N10</f>
        <v>21.425305337252176</v>
      </c>
      <c r="P10" s="10">
        <f>IF(E10&gt;30,0,30-E10)</f>
        <v>18.57012213490087</v>
      </c>
      <c r="Q10" s="9">
        <f>P10*2.5</f>
        <v>46.425305337252176</v>
      </c>
      <c r="R10" s="9">
        <f>IF(E10&gt;30,E10-30,0)</f>
        <v>0</v>
      </c>
      <c r="S10" s="9">
        <f>R10*50</f>
        <v>0</v>
      </c>
      <c r="T10" s="9">
        <f>S10+Q10</f>
        <v>46.425305337252176</v>
      </c>
      <c r="U10" s="10">
        <f>IF(E10&gt;40,0,40-E10)</f>
        <v>28.57012213490087</v>
      </c>
      <c r="V10" s="9">
        <f>U10*2.5</f>
        <v>71.42530533725218</v>
      </c>
      <c r="W10" s="9">
        <f>IF(E10&gt;40,E10-40,0)</f>
        <v>0</v>
      </c>
      <c r="X10" s="9">
        <f>W10*50</f>
        <v>0</v>
      </c>
      <c r="Y10" s="9">
        <f>X10+V10</f>
        <v>71.42530533725218</v>
      </c>
    </row>
    <row r="11" spans="1:25" ht="12.75">
      <c r="A11" s="5">
        <v>2</v>
      </c>
      <c r="B11" s="5">
        <v>0.05511768332909939</v>
      </c>
      <c r="C11" s="5">
        <v>8</v>
      </c>
      <c r="D11" s="5">
        <v>22</v>
      </c>
      <c r="E11" s="9">
        <f t="shared" si="0"/>
        <v>8.771647566607392</v>
      </c>
      <c r="F11" s="10">
        <f aca="true" t="shared" si="1" ref="F11:F74">IF(E11&gt;10,0,10-E11)</f>
        <v>1.2283524333926081</v>
      </c>
      <c r="G11" s="9">
        <f aca="true" t="shared" si="2" ref="G11:G74">2.5*F11</f>
        <v>3.0708810834815203</v>
      </c>
      <c r="H11" s="9">
        <f aca="true" t="shared" si="3" ref="H11:H74">IF(E11&gt;10,E11-10,0)</f>
        <v>0</v>
      </c>
      <c r="I11" s="9">
        <f aca="true" t="shared" si="4" ref="I11:I74">H11*50</f>
        <v>0</v>
      </c>
      <c r="J11" s="9">
        <f aca="true" t="shared" si="5" ref="J11:J74">I11+G11</f>
        <v>3.0708810834815203</v>
      </c>
      <c r="K11" s="10">
        <f aca="true" t="shared" si="6" ref="K11:K74">IF(E11&gt;20,0,20-E11)</f>
        <v>11.228352433392608</v>
      </c>
      <c r="L11" s="10">
        <f aca="true" t="shared" si="7" ref="L11:L74">K11*2.5</f>
        <v>28.07088108348152</v>
      </c>
      <c r="M11" s="10">
        <f aca="true" t="shared" si="8" ref="M11:M74">IF(E11&gt;20,E11-20,0)</f>
        <v>0</v>
      </c>
      <c r="N11" s="10">
        <f aca="true" t="shared" si="9" ref="N11:N74">M11*50</f>
        <v>0</v>
      </c>
      <c r="O11" s="10">
        <f aca="true" t="shared" si="10" ref="O11:O74">L11+N11</f>
        <v>28.07088108348152</v>
      </c>
      <c r="P11" s="10">
        <f aca="true" t="shared" si="11" ref="P11:P74">IF(E11&gt;30,0,30-E11)</f>
        <v>21.228352433392608</v>
      </c>
      <c r="Q11" s="9">
        <f aca="true" t="shared" si="12" ref="Q11:Q74">P11*2.5</f>
        <v>53.070881083481524</v>
      </c>
      <c r="R11" s="9">
        <f aca="true" t="shared" si="13" ref="R11:R74">IF(E11&gt;30,E11-30,0)</f>
        <v>0</v>
      </c>
      <c r="S11" s="9">
        <f aca="true" t="shared" si="14" ref="S11:S74">R11*50</f>
        <v>0</v>
      </c>
      <c r="T11" s="9">
        <f aca="true" t="shared" si="15" ref="T11:T74">S11+Q11</f>
        <v>53.070881083481524</v>
      </c>
      <c r="U11" s="10">
        <f aca="true" t="shared" si="16" ref="U11:U74">IF(E11&gt;40,0,40-E11)</f>
        <v>31.228352433392608</v>
      </c>
      <c r="V11" s="9">
        <f aca="true" t="shared" si="17" ref="V11:V74">U11*2.5</f>
        <v>78.07088108348152</v>
      </c>
      <c r="W11" s="9">
        <f aca="true" t="shared" si="18" ref="W11:W74">IF(E11&gt;40,E11-40,0)</f>
        <v>0</v>
      </c>
      <c r="X11" s="9">
        <f aca="true" t="shared" si="19" ref="X11:X74">W11*50</f>
        <v>0</v>
      </c>
      <c r="Y11" s="9">
        <f aca="true" t="shared" si="20" ref="Y11:Y34">X11+V11</f>
        <v>78.07088108348152</v>
      </c>
    </row>
    <row r="12" spans="1:25" ht="12.75">
      <c r="A12" s="5">
        <v>3</v>
      </c>
      <c r="B12" s="5">
        <v>0.5220949750850825</v>
      </c>
      <c r="C12" s="5">
        <v>8</v>
      </c>
      <c r="D12" s="5">
        <v>22</v>
      </c>
      <c r="E12" s="9">
        <f t="shared" si="0"/>
        <v>15.309329651191156</v>
      </c>
      <c r="F12" s="10">
        <f t="shared" si="1"/>
        <v>0</v>
      </c>
      <c r="G12" s="9">
        <f t="shared" si="2"/>
        <v>0</v>
      </c>
      <c r="H12" s="9">
        <f t="shared" si="3"/>
        <v>5.309329651191156</v>
      </c>
      <c r="I12" s="9">
        <f t="shared" si="4"/>
        <v>265.4664825595578</v>
      </c>
      <c r="J12" s="9">
        <f t="shared" si="5"/>
        <v>265.4664825595578</v>
      </c>
      <c r="K12" s="10">
        <f t="shared" si="6"/>
        <v>4.690670348808844</v>
      </c>
      <c r="L12" s="10">
        <f t="shared" si="7"/>
        <v>11.72667587202211</v>
      </c>
      <c r="M12" s="10">
        <f t="shared" si="8"/>
        <v>0</v>
      </c>
      <c r="N12" s="10">
        <f t="shared" si="9"/>
        <v>0</v>
      </c>
      <c r="O12" s="10">
        <f t="shared" si="10"/>
        <v>11.72667587202211</v>
      </c>
      <c r="P12" s="10">
        <f t="shared" si="11"/>
        <v>14.690670348808844</v>
      </c>
      <c r="Q12" s="9">
        <f t="shared" si="12"/>
        <v>36.72667587202211</v>
      </c>
      <c r="R12" s="9">
        <f t="shared" si="13"/>
        <v>0</v>
      </c>
      <c r="S12" s="9">
        <f t="shared" si="14"/>
        <v>0</v>
      </c>
      <c r="T12" s="9">
        <f t="shared" si="15"/>
        <v>36.72667587202211</v>
      </c>
      <c r="U12" s="10">
        <f t="shared" si="16"/>
        <v>24.690670348808844</v>
      </c>
      <c r="V12" s="9">
        <f t="shared" si="17"/>
        <v>61.72667587202211</v>
      </c>
      <c r="W12" s="9">
        <f t="shared" si="18"/>
        <v>0</v>
      </c>
      <c r="X12" s="9">
        <f t="shared" si="19"/>
        <v>0</v>
      </c>
      <c r="Y12" s="9">
        <f t="shared" si="20"/>
        <v>61.72667587202211</v>
      </c>
    </row>
    <row r="13" spans="1:25" ht="12.75">
      <c r="A13" s="5">
        <v>4</v>
      </c>
      <c r="B13" s="5">
        <v>0.7060773105953628</v>
      </c>
      <c r="C13" s="5">
        <v>8</v>
      </c>
      <c r="D13" s="5">
        <v>22</v>
      </c>
      <c r="E13" s="9">
        <f t="shared" si="0"/>
        <v>17.88508234833508</v>
      </c>
      <c r="F13" s="10">
        <f t="shared" si="1"/>
        <v>0</v>
      </c>
      <c r="G13" s="9">
        <f t="shared" si="2"/>
        <v>0</v>
      </c>
      <c r="H13" s="9">
        <f t="shared" si="3"/>
        <v>7.885082348335079</v>
      </c>
      <c r="I13" s="9">
        <f t="shared" si="4"/>
        <v>394.25411741675396</v>
      </c>
      <c r="J13" s="9">
        <f t="shared" si="5"/>
        <v>394.25411741675396</v>
      </c>
      <c r="K13" s="10">
        <f t="shared" si="6"/>
        <v>2.1149176516649213</v>
      </c>
      <c r="L13" s="10">
        <f t="shared" si="7"/>
        <v>5.287294129162303</v>
      </c>
      <c r="M13" s="10">
        <f t="shared" si="8"/>
        <v>0</v>
      </c>
      <c r="N13" s="10">
        <f t="shared" si="9"/>
        <v>0</v>
      </c>
      <c r="O13" s="10">
        <f t="shared" si="10"/>
        <v>5.287294129162303</v>
      </c>
      <c r="P13" s="10">
        <f t="shared" si="11"/>
        <v>12.114917651664921</v>
      </c>
      <c r="Q13" s="9">
        <f t="shared" si="12"/>
        <v>30.287294129162305</v>
      </c>
      <c r="R13" s="9">
        <f t="shared" si="13"/>
        <v>0</v>
      </c>
      <c r="S13" s="9">
        <f t="shared" si="14"/>
        <v>0</v>
      </c>
      <c r="T13" s="9">
        <f t="shared" si="15"/>
        <v>30.287294129162305</v>
      </c>
      <c r="U13" s="10">
        <f t="shared" si="16"/>
        <v>22.11491765166492</v>
      </c>
      <c r="V13" s="9">
        <f t="shared" si="17"/>
        <v>55.287294129162305</v>
      </c>
      <c r="W13" s="9">
        <f t="shared" si="18"/>
        <v>0</v>
      </c>
      <c r="X13" s="9">
        <f t="shared" si="19"/>
        <v>0</v>
      </c>
      <c r="Y13" s="9">
        <f t="shared" si="20"/>
        <v>55.287294129162305</v>
      </c>
    </row>
    <row r="14" spans="1:25" ht="12.75">
      <c r="A14" s="5">
        <v>5</v>
      </c>
      <c r="B14" s="5">
        <v>0.596594357058335</v>
      </c>
      <c r="C14" s="5">
        <v>8</v>
      </c>
      <c r="D14" s="5">
        <v>22</v>
      </c>
      <c r="E14" s="9">
        <f t="shared" si="0"/>
        <v>16.35232099881669</v>
      </c>
      <c r="F14" s="10">
        <f t="shared" si="1"/>
        <v>0</v>
      </c>
      <c r="G14" s="9">
        <f t="shared" si="2"/>
        <v>0</v>
      </c>
      <c r="H14" s="9">
        <f t="shared" si="3"/>
        <v>6.35232099881669</v>
      </c>
      <c r="I14" s="9">
        <f t="shared" si="4"/>
        <v>317.6160499408345</v>
      </c>
      <c r="J14" s="9">
        <f t="shared" si="5"/>
        <v>317.6160499408345</v>
      </c>
      <c r="K14" s="10">
        <f t="shared" si="6"/>
        <v>3.6476790011833096</v>
      </c>
      <c r="L14" s="10">
        <f t="shared" si="7"/>
        <v>9.119197502958274</v>
      </c>
      <c r="M14" s="10">
        <f t="shared" si="8"/>
        <v>0</v>
      </c>
      <c r="N14" s="10">
        <f t="shared" si="9"/>
        <v>0</v>
      </c>
      <c r="O14" s="10">
        <f t="shared" si="10"/>
        <v>9.119197502958274</v>
      </c>
      <c r="P14" s="10">
        <f t="shared" si="11"/>
        <v>13.64767900118331</v>
      </c>
      <c r="Q14" s="9">
        <f t="shared" si="12"/>
        <v>34.11919750295827</v>
      </c>
      <c r="R14" s="9">
        <f t="shared" si="13"/>
        <v>0</v>
      </c>
      <c r="S14" s="9">
        <f t="shared" si="14"/>
        <v>0</v>
      </c>
      <c r="T14" s="9">
        <f t="shared" si="15"/>
        <v>34.11919750295827</v>
      </c>
      <c r="U14" s="10">
        <f t="shared" si="16"/>
        <v>23.64767900118331</v>
      </c>
      <c r="V14" s="9">
        <f t="shared" si="17"/>
        <v>59.11919750295827</v>
      </c>
      <c r="W14" s="9">
        <f t="shared" si="18"/>
        <v>0</v>
      </c>
      <c r="X14" s="9">
        <f t="shared" si="19"/>
        <v>0</v>
      </c>
      <c r="Y14" s="9">
        <f t="shared" si="20"/>
        <v>59.11919750295827</v>
      </c>
    </row>
    <row r="15" spans="1:25" ht="12.75">
      <c r="A15" s="5">
        <v>6</v>
      </c>
      <c r="B15" s="5">
        <v>0.3645076699077161</v>
      </c>
      <c r="C15" s="5">
        <v>8</v>
      </c>
      <c r="D15" s="5">
        <v>22</v>
      </c>
      <c r="E15" s="9">
        <f t="shared" si="0"/>
        <v>13.103107378708025</v>
      </c>
      <c r="F15" s="10">
        <f t="shared" si="1"/>
        <v>0</v>
      </c>
      <c r="G15" s="9">
        <f t="shared" si="2"/>
        <v>0</v>
      </c>
      <c r="H15" s="9">
        <f t="shared" si="3"/>
        <v>3.1031073787080246</v>
      </c>
      <c r="I15" s="9">
        <f t="shared" si="4"/>
        <v>155.1553689354012</v>
      </c>
      <c r="J15" s="9">
        <f t="shared" si="5"/>
        <v>155.1553689354012</v>
      </c>
      <c r="K15" s="10">
        <f t="shared" si="6"/>
        <v>6.8968926212919754</v>
      </c>
      <c r="L15" s="10">
        <f t="shared" si="7"/>
        <v>17.24223155322994</v>
      </c>
      <c r="M15" s="10">
        <f t="shared" si="8"/>
        <v>0</v>
      </c>
      <c r="N15" s="10">
        <f t="shared" si="9"/>
        <v>0</v>
      </c>
      <c r="O15" s="10">
        <f t="shared" si="10"/>
        <v>17.24223155322994</v>
      </c>
      <c r="P15" s="10">
        <f t="shared" si="11"/>
        <v>16.896892621291975</v>
      </c>
      <c r="Q15" s="9">
        <f t="shared" si="12"/>
        <v>42.24223155322994</v>
      </c>
      <c r="R15" s="9">
        <f t="shared" si="13"/>
        <v>0</v>
      </c>
      <c r="S15" s="9">
        <f t="shared" si="14"/>
        <v>0</v>
      </c>
      <c r="T15" s="9">
        <f t="shared" si="15"/>
        <v>42.24223155322994</v>
      </c>
      <c r="U15" s="10">
        <f t="shared" si="16"/>
        <v>26.896892621291975</v>
      </c>
      <c r="V15" s="9">
        <f t="shared" si="17"/>
        <v>67.24223155322994</v>
      </c>
      <c r="W15" s="9">
        <f t="shared" si="18"/>
        <v>0</v>
      </c>
      <c r="X15" s="9">
        <f t="shared" si="19"/>
        <v>0</v>
      </c>
      <c r="Y15" s="9">
        <f t="shared" si="20"/>
        <v>67.24223155322994</v>
      </c>
    </row>
    <row r="16" spans="1:25" ht="12.75">
      <c r="A16" s="5">
        <v>7</v>
      </c>
      <c r="B16" s="5">
        <v>0.04115316367984856</v>
      </c>
      <c r="C16" s="5">
        <v>8</v>
      </c>
      <c r="D16" s="5">
        <v>22</v>
      </c>
      <c r="E16" s="9">
        <f t="shared" si="0"/>
        <v>8.57614429151788</v>
      </c>
      <c r="F16" s="10">
        <f t="shared" si="1"/>
        <v>1.4238557084821206</v>
      </c>
      <c r="G16" s="9">
        <f t="shared" si="2"/>
        <v>3.5596392712053015</v>
      </c>
      <c r="H16" s="9">
        <f t="shared" si="3"/>
        <v>0</v>
      </c>
      <c r="I16" s="9">
        <f t="shared" si="4"/>
        <v>0</v>
      </c>
      <c r="J16" s="9">
        <f t="shared" si="5"/>
        <v>3.5596392712053015</v>
      </c>
      <c r="K16" s="10">
        <f t="shared" si="6"/>
        <v>11.42385570848212</v>
      </c>
      <c r="L16" s="10">
        <f t="shared" si="7"/>
        <v>28.559639271205302</v>
      </c>
      <c r="M16" s="10">
        <f t="shared" si="8"/>
        <v>0</v>
      </c>
      <c r="N16" s="10">
        <f t="shared" si="9"/>
        <v>0</v>
      </c>
      <c r="O16" s="10">
        <f t="shared" si="10"/>
        <v>28.559639271205302</v>
      </c>
      <c r="P16" s="10">
        <f t="shared" si="11"/>
        <v>21.423855708482122</v>
      </c>
      <c r="Q16" s="9">
        <f t="shared" si="12"/>
        <v>53.559639271205306</v>
      </c>
      <c r="R16" s="9">
        <f t="shared" si="13"/>
        <v>0</v>
      </c>
      <c r="S16" s="9">
        <f t="shared" si="14"/>
        <v>0</v>
      </c>
      <c r="T16" s="9">
        <f t="shared" si="15"/>
        <v>53.559639271205306</v>
      </c>
      <c r="U16" s="10">
        <f t="shared" si="16"/>
        <v>31.423855708482122</v>
      </c>
      <c r="V16" s="9">
        <f t="shared" si="17"/>
        <v>78.5596392712053</v>
      </c>
      <c r="W16" s="9">
        <f t="shared" si="18"/>
        <v>0</v>
      </c>
      <c r="X16" s="9">
        <f t="shared" si="19"/>
        <v>0</v>
      </c>
      <c r="Y16" s="9">
        <f t="shared" si="20"/>
        <v>78.5596392712053</v>
      </c>
    </row>
    <row r="17" spans="1:25" ht="12.75">
      <c r="A17" s="5">
        <v>8</v>
      </c>
      <c r="B17" s="5">
        <v>0.37654749979269736</v>
      </c>
      <c r="C17" s="5">
        <v>8</v>
      </c>
      <c r="D17" s="5">
        <v>22</v>
      </c>
      <c r="E17" s="9">
        <f t="shared" si="0"/>
        <v>13.271664997097762</v>
      </c>
      <c r="F17" s="10">
        <f t="shared" si="1"/>
        <v>0</v>
      </c>
      <c r="G17" s="9">
        <f t="shared" si="2"/>
        <v>0</v>
      </c>
      <c r="H17" s="9">
        <f t="shared" si="3"/>
        <v>3.271664997097762</v>
      </c>
      <c r="I17" s="9">
        <f t="shared" si="4"/>
        <v>163.5832498548881</v>
      </c>
      <c r="J17" s="9">
        <f t="shared" si="5"/>
        <v>163.5832498548881</v>
      </c>
      <c r="K17" s="10">
        <f t="shared" si="6"/>
        <v>6.728335002902238</v>
      </c>
      <c r="L17" s="10">
        <f t="shared" si="7"/>
        <v>16.820837507255597</v>
      </c>
      <c r="M17" s="10">
        <f t="shared" si="8"/>
        <v>0</v>
      </c>
      <c r="N17" s="10">
        <f t="shared" si="9"/>
        <v>0</v>
      </c>
      <c r="O17" s="10">
        <f t="shared" si="10"/>
        <v>16.820837507255597</v>
      </c>
      <c r="P17" s="10">
        <f t="shared" si="11"/>
        <v>16.728335002902238</v>
      </c>
      <c r="Q17" s="9">
        <f t="shared" si="12"/>
        <v>41.8208375072556</v>
      </c>
      <c r="R17" s="9">
        <f t="shared" si="13"/>
        <v>0</v>
      </c>
      <c r="S17" s="9">
        <f t="shared" si="14"/>
        <v>0</v>
      </c>
      <c r="T17" s="9">
        <f t="shared" si="15"/>
        <v>41.8208375072556</v>
      </c>
      <c r="U17" s="10">
        <f t="shared" si="16"/>
        <v>26.728335002902238</v>
      </c>
      <c r="V17" s="9">
        <f t="shared" si="17"/>
        <v>66.82083750725559</v>
      </c>
      <c r="W17" s="9">
        <f t="shared" si="18"/>
        <v>0</v>
      </c>
      <c r="X17" s="9">
        <f t="shared" si="19"/>
        <v>0</v>
      </c>
      <c r="Y17" s="9">
        <f t="shared" si="20"/>
        <v>66.82083750725559</v>
      </c>
    </row>
    <row r="18" spans="1:25" ht="12.75">
      <c r="A18" s="5">
        <v>9</v>
      </c>
      <c r="B18" s="5">
        <v>0.284322464080772</v>
      </c>
      <c r="C18" s="5">
        <v>8</v>
      </c>
      <c r="D18" s="5">
        <v>22</v>
      </c>
      <c r="E18" s="9">
        <f t="shared" si="0"/>
        <v>11.980514497130809</v>
      </c>
      <c r="F18" s="10">
        <f t="shared" si="1"/>
        <v>0</v>
      </c>
      <c r="G18" s="9">
        <f t="shared" si="2"/>
        <v>0</v>
      </c>
      <c r="H18" s="9">
        <f t="shared" si="3"/>
        <v>1.9805144971308088</v>
      </c>
      <c r="I18" s="9">
        <f t="shared" si="4"/>
        <v>99.02572485654045</v>
      </c>
      <c r="J18" s="9">
        <f t="shared" si="5"/>
        <v>99.02572485654045</v>
      </c>
      <c r="K18" s="10">
        <f t="shared" si="6"/>
        <v>8.019485502869191</v>
      </c>
      <c r="L18" s="10">
        <f t="shared" si="7"/>
        <v>20.048713757172976</v>
      </c>
      <c r="M18" s="10">
        <f t="shared" si="8"/>
        <v>0</v>
      </c>
      <c r="N18" s="10">
        <f t="shared" si="9"/>
        <v>0</v>
      </c>
      <c r="O18" s="10">
        <f t="shared" si="10"/>
        <v>20.048713757172976</v>
      </c>
      <c r="P18" s="10">
        <f t="shared" si="11"/>
        <v>18.01948550286919</v>
      </c>
      <c r="Q18" s="9">
        <f t="shared" si="12"/>
        <v>45.048713757172976</v>
      </c>
      <c r="R18" s="9">
        <f t="shared" si="13"/>
        <v>0</v>
      </c>
      <c r="S18" s="9">
        <f t="shared" si="14"/>
        <v>0</v>
      </c>
      <c r="T18" s="9">
        <f t="shared" si="15"/>
        <v>45.048713757172976</v>
      </c>
      <c r="U18" s="10">
        <f t="shared" si="16"/>
        <v>28.01948550286919</v>
      </c>
      <c r="V18" s="9">
        <f t="shared" si="17"/>
        <v>70.04871375717298</v>
      </c>
      <c r="W18" s="9">
        <f t="shared" si="18"/>
        <v>0</v>
      </c>
      <c r="X18" s="9">
        <f t="shared" si="19"/>
        <v>0</v>
      </c>
      <c r="Y18" s="9">
        <f t="shared" si="20"/>
        <v>70.04871375717298</v>
      </c>
    </row>
    <row r="19" spans="1:25" ht="12.75">
      <c r="A19" s="5">
        <v>10</v>
      </c>
      <c r="B19" s="5">
        <v>0.5422467372617843</v>
      </c>
      <c r="C19" s="5">
        <v>8</v>
      </c>
      <c r="D19" s="5">
        <v>22</v>
      </c>
      <c r="E19" s="9">
        <f t="shared" si="0"/>
        <v>15.59145432166498</v>
      </c>
      <c r="F19" s="10">
        <f t="shared" si="1"/>
        <v>0</v>
      </c>
      <c r="G19" s="9">
        <f t="shared" si="2"/>
        <v>0</v>
      </c>
      <c r="H19" s="9">
        <f t="shared" si="3"/>
        <v>5.59145432166498</v>
      </c>
      <c r="I19" s="9">
        <f t="shared" si="4"/>
        <v>279.57271608324896</v>
      </c>
      <c r="J19" s="9">
        <f t="shared" si="5"/>
        <v>279.57271608324896</v>
      </c>
      <c r="K19" s="10">
        <f t="shared" si="6"/>
        <v>4.40854567833502</v>
      </c>
      <c r="L19" s="10">
        <f t="shared" si="7"/>
        <v>11.02136419583755</v>
      </c>
      <c r="M19" s="10">
        <f t="shared" si="8"/>
        <v>0</v>
      </c>
      <c r="N19" s="10">
        <f t="shared" si="9"/>
        <v>0</v>
      </c>
      <c r="O19" s="10">
        <f t="shared" si="10"/>
        <v>11.02136419583755</v>
      </c>
      <c r="P19" s="10">
        <f t="shared" si="11"/>
        <v>14.40854567833502</v>
      </c>
      <c r="Q19" s="9">
        <f t="shared" si="12"/>
        <v>36.02136419583755</v>
      </c>
      <c r="R19" s="9">
        <f t="shared" si="13"/>
        <v>0</v>
      </c>
      <c r="S19" s="9">
        <f t="shared" si="14"/>
        <v>0</v>
      </c>
      <c r="T19" s="9">
        <f t="shared" si="15"/>
        <v>36.02136419583755</v>
      </c>
      <c r="U19" s="10">
        <f t="shared" si="16"/>
        <v>24.40854567833502</v>
      </c>
      <c r="V19" s="9">
        <f t="shared" si="17"/>
        <v>61.02136419583755</v>
      </c>
      <c r="W19" s="9">
        <f t="shared" si="18"/>
        <v>0</v>
      </c>
      <c r="X19" s="9">
        <f t="shared" si="19"/>
        <v>0</v>
      </c>
      <c r="Y19" s="9">
        <f t="shared" si="20"/>
        <v>61.02136419583755</v>
      </c>
    </row>
    <row r="20" spans="1:25" ht="12.75">
      <c r="A20" s="5">
        <v>11</v>
      </c>
      <c r="B20" s="5">
        <v>0.6165336479835624</v>
      </c>
      <c r="C20" s="5">
        <v>8</v>
      </c>
      <c r="D20" s="5">
        <v>22</v>
      </c>
      <c r="E20" s="9">
        <f t="shared" si="0"/>
        <v>16.631471071769873</v>
      </c>
      <c r="F20" s="10">
        <f t="shared" si="1"/>
        <v>0</v>
      </c>
      <c r="G20" s="9">
        <f t="shared" si="2"/>
        <v>0</v>
      </c>
      <c r="H20" s="9">
        <f t="shared" si="3"/>
        <v>6.631471071769873</v>
      </c>
      <c r="I20" s="9">
        <f t="shared" si="4"/>
        <v>331.57355358849367</v>
      </c>
      <c r="J20" s="9">
        <f t="shared" si="5"/>
        <v>331.57355358849367</v>
      </c>
      <c r="K20" s="10">
        <f t="shared" si="6"/>
        <v>3.368528928230127</v>
      </c>
      <c r="L20" s="10">
        <f t="shared" si="7"/>
        <v>8.421322320575317</v>
      </c>
      <c r="M20" s="10">
        <f t="shared" si="8"/>
        <v>0</v>
      </c>
      <c r="N20" s="10">
        <f t="shared" si="9"/>
        <v>0</v>
      </c>
      <c r="O20" s="10">
        <f t="shared" si="10"/>
        <v>8.421322320575317</v>
      </c>
      <c r="P20" s="10">
        <f t="shared" si="11"/>
        <v>13.368528928230127</v>
      </c>
      <c r="Q20" s="9">
        <f t="shared" si="12"/>
        <v>33.421322320575314</v>
      </c>
      <c r="R20" s="9">
        <f t="shared" si="13"/>
        <v>0</v>
      </c>
      <c r="S20" s="9">
        <f t="shared" si="14"/>
        <v>0</v>
      </c>
      <c r="T20" s="9">
        <f t="shared" si="15"/>
        <v>33.421322320575314</v>
      </c>
      <c r="U20" s="10">
        <f t="shared" si="16"/>
        <v>23.368528928230127</v>
      </c>
      <c r="V20" s="9">
        <f t="shared" si="17"/>
        <v>58.421322320575314</v>
      </c>
      <c r="W20" s="9">
        <f t="shared" si="18"/>
        <v>0</v>
      </c>
      <c r="X20" s="9">
        <f t="shared" si="19"/>
        <v>0</v>
      </c>
      <c r="Y20" s="9">
        <f t="shared" si="20"/>
        <v>58.421322320575314</v>
      </c>
    </row>
    <row r="21" spans="1:25" ht="12.75">
      <c r="A21" s="5">
        <v>12</v>
      </c>
      <c r="B21" s="5">
        <v>0.18828384656594377</v>
      </c>
      <c r="C21" s="5">
        <v>8</v>
      </c>
      <c r="D21" s="5">
        <v>22</v>
      </c>
      <c r="E21" s="9">
        <f t="shared" si="0"/>
        <v>10.635973851923213</v>
      </c>
      <c r="F21" s="10">
        <f t="shared" si="1"/>
        <v>0</v>
      </c>
      <c r="G21" s="9">
        <f t="shared" si="2"/>
        <v>0</v>
      </c>
      <c r="H21" s="9">
        <f t="shared" si="3"/>
        <v>0.6359738519232128</v>
      </c>
      <c r="I21" s="9">
        <f t="shared" si="4"/>
        <v>31.798692596160638</v>
      </c>
      <c r="J21" s="9">
        <f t="shared" si="5"/>
        <v>31.798692596160638</v>
      </c>
      <c r="K21" s="10">
        <f t="shared" si="6"/>
        <v>9.364026148076787</v>
      </c>
      <c r="L21" s="10">
        <f t="shared" si="7"/>
        <v>23.41006537019197</v>
      </c>
      <c r="M21" s="10">
        <f t="shared" si="8"/>
        <v>0</v>
      </c>
      <c r="N21" s="10">
        <f t="shared" si="9"/>
        <v>0</v>
      </c>
      <c r="O21" s="10">
        <f t="shared" si="10"/>
        <v>23.41006537019197</v>
      </c>
      <c r="P21" s="10">
        <f t="shared" si="11"/>
        <v>19.36402614807679</v>
      </c>
      <c r="Q21" s="9">
        <f t="shared" si="12"/>
        <v>48.41006537019197</v>
      </c>
      <c r="R21" s="9">
        <f t="shared" si="13"/>
        <v>0</v>
      </c>
      <c r="S21" s="9">
        <f t="shared" si="14"/>
        <v>0</v>
      </c>
      <c r="T21" s="9">
        <f t="shared" si="15"/>
        <v>48.41006537019197</v>
      </c>
      <c r="U21" s="10">
        <f t="shared" si="16"/>
        <v>29.36402614807679</v>
      </c>
      <c r="V21" s="9">
        <f t="shared" si="17"/>
        <v>73.41006537019197</v>
      </c>
      <c r="W21" s="9">
        <f t="shared" si="18"/>
        <v>0</v>
      </c>
      <c r="X21" s="9">
        <f t="shared" si="19"/>
        <v>0</v>
      </c>
      <c r="Y21" s="9">
        <f t="shared" si="20"/>
        <v>73.41006537019197</v>
      </c>
    </row>
    <row r="22" spans="1:25" ht="12.75">
      <c r="A22" s="5">
        <v>13</v>
      </c>
      <c r="B22" s="5">
        <v>0.34698412413375324</v>
      </c>
      <c r="C22" s="5">
        <v>8</v>
      </c>
      <c r="D22" s="5">
        <v>22</v>
      </c>
      <c r="E22" s="9">
        <f t="shared" si="0"/>
        <v>12.857777737872546</v>
      </c>
      <c r="F22" s="10">
        <f t="shared" si="1"/>
        <v>0</v>
      </c>
      <c r="G22" s="9">
        <f t="shared" si="2"/>
        <v>0</v>
      </c>
      <c r="H22" s="9">
        <f t="shared" si="3"/>
        <v>2.8577777378725457</v>
      </c>
      <c r="I22" s="9">
        <f t="shared" si="4"/>
        <v>142.88888689362727</v>
      </c>
      <c r="J22" s="9">
        <f t="shared" si="5"/>
        <v>142.88888689362727</v>
      </c>
      <c r="K22" s="10">
        <f t="shared" si="6"/>
        <v>7.142222262127454</v>
      </c>
      <c r="L22" s="10">
        <f t="shared" si="7"/>
        <v>17.855555655318636</v>
      </c>
      <c r="M22" s="10">
        <f t="shared" si="8"/>
        <v>0</v>
      </c>
      <c r="N22" s="10">
        <f t="shared" si="9"/>
        <v>0</v>
      </c>
      <c r="O22" s="10">
        <f t="shared" si="10"/>
        <v>17.855555655318636</v>
      </c>
      <c r="P22" s="10">
        <f t="shared" si="11"/>
        <v>17.142222262127454</v>
      </c>
      <c r="Q22" s="9">
        <f t="shared" si="12"/>
        <v>42.85555565531864</v>
      </c>
      <c r="R22" s="9">
        <f t="shared" si="13"/>
        <v>0</v>
      </c>
      <c r="S22" s="9">
        <f t="shared" si="14"/>
        <v>0</v>
      </c>
      <c r="T22" s="9">
        <f t="shared" si="15"/>
        <v>42.85555565531864</v>
      </c>
      <c r="U22" s="10">
        <f t="shared" si="16"/>
        <v>27.142222262127454</v>
      </c>
      <c r="V22" s="9">
        <f t="shared" si="17"/>
        <v>67.85555565531864</v>
      </c>
      <c r="W22" s="9">
        <f t="shared" si="18"/>
        <v>0</v>
      </c>
      <c r="X22" s="9">
        <f t="shared" si="19"/>
        <v>0</v>
      </c>
      <c r="Y22" s="9">
        <f t="shared" si="20"/>
        <v>67.85555565531864</v>
      </c>
    </row>
    <row r="23" spans="1:25" ht="12.75">
      <c r="A23" s="5">
        <v>14</v>
      </c>
      <c r="B23" s="5">
        <v>0.9424101175905268</v>
      </c>
      <c r="C23" s="5">
        <v>8</v>
      </c>
      <c r="D23" s="5">
        <v>22</v>
      </c>
      <c r="E23" s="9">
        <f t="shared" si="0"/>
        <v>21.193741646267377</v>
      </c>
      <c r="F23" s="10">
        <f t="shared" si="1"/>
        <v>0</v>
      </c>
      <c r="G23" s="9">
        <f t="shared" si="2"/>
        <v>0</v>
      </c>
      <c r="H23" s="9">
        <f t="shared" si="3"/>
        <v>11.193741646267377</v>
      </c>
      <c r="I23" s="9">
        <f t="shared" si="4"/>
        <v>559.6870823133688</v>
      </c>
      <c r="J23" s="9">
        <f t="shared" si="5"/>
        <v>559.6870823133688</v>
      </c>
      <c r="K23" s="10">
        <f t="shared" si="6"/>
        <v>0</v>
      </c>
      <c r="L23" s="10">
        <f t="shared" si="7"/>
        <v>0</v>
      </c>
      <c r="M23" s="10">
        <f t="shared" si="8"/>
        <v>1.1937416462673767</v>
      </c>
      <c r="N23" s="10">
        <f t="shared" si="9"/>
        <v>59.68708231336883</v>
      </c>
      <c r="O23" s="10">
        <f t="shared" si="10"/>
        <v>59.68708231336883</v>
      </c>
      <c r="P23" s="10">
        <f t="shared" si="11"/>
        <v>8.806258353732623</v>
      </c>
      <c r="Q23" s="9">
        <f t="shared" si="12"/>
        <v>22.01564588433156</v>
      </c>
      <c r="R23" s="9">
        <f t="shared" si="13"/>
        <v>0</v>
      </c>
      <c r="S23" s="9">
        <f t="shared" si="14"/>
        <v>0</v>
      </c>
      <c r="T23" s="9">
        <f t="shared" si="15"/>
        <v>22.01564588433156</v>
      </c>
      <c r="U23" s="10">
        <f t="shared" si="16"/>
        <v>18.806258353732623</v>
      </c>
      <c r="V23" s="9">
        <f t="shared" si="17"/>
        <v>47.01564588433156</v>
      </c>
      <c r="W23" s="9">
        <f t="shared" si="18"/>
        <v>0</v>
      </c>
      <c r="X23" s="9">
        <f t="shared" si="19"/>
        <v>0</v>
      </c>
      <c r="Y23" s="9">
        <f t="shared" si="20"/>
        <v>47.01564588433156</v>
      </c>
    </row>
    <row r="24" spans="1:25" ht="12.75">
      <c r="A24" s="5">
        <v>15</v>
      </c>
      <c r="B24" s="5">
        <v>0.6210918565641075</v>
      </c>
      <c r="C24" s="5">
        <v>8</v>
      </c>
      <c r="D24" s="5">
        <v>22</v>
      </c>
      <c r="E24" s="9">
        <f t="shared" si="0"/>
        <v>16.695285991897507</v>
      </c>
      <c r="F24" s="10">
        <f t="shared" si="1"/>
        <v>0</v>
      </c>
      <c r="G24" s="9">
        <f t="shared" si="2"/>
        <v>0</v>
      </c>
      <c r="H24" s="9">
        <f t="shared" si="3"/>
        <v>6.6952859918975065</v>
      </c>
      <c r="I24" s="9">
        <f t="shared" si="4"/>
        <v>334.7642995948753</v>
      </c>
      <c r="J24" s="9">
        <f t="shared" si="5"/>
        <v>334.7642995948753</v>
      </c>
      <c r="K24" s="10">
        <f t="shared" si="6"/>
        <v>3.3047140081024935</v>
      </c>
      <c r="L24" s="10">
        <f t="shared" si="7"/>
        <v>8.261785020256234</v>
      </c>
      <c r="M24" s="10">
        <f t="shared" si="8"/>
        <v>0</v>
      </c>
      <c r="N24" s="10">
        <f t="shared" si="9"/>
        <v>0</v>
      </c>
      <c r="O24" s="10">
        <f t="shared" si="10"/>
        <v>8.261785020256234</v>
      </c>
      <c r="P24" s="10">
        <f t="shared" si="11"/>
        <v>13.304714008102493</v>
      </c>
      <c r="Q24" s="9">
        <f t="shared" si="12"/>
        <v>33.261785020256234</v>
      </c>
      <c r="R24" s="9">
        <f t="shared" si="13"/>
        <v>0</v>
      </c>
      <c r="S24" s="9">
        <f t="shared" si="14"/>
        <v>0</v>
      </c>
      <c r="T24" s="9">
        <f t="shared" si="15"/>
        <v>33.261785020256234</v>
      </c>
      <c r="U24" s="10">
        <f t="shared" si="16"/>
        <v>23.304714008102493</v>
      </c>
      <c r="V24" s="9">
        <f t="shared" si="17"/>
        <v>58.261785020256234</v>
      </c>
      <c r="W24" s="9">
        <f t="shared" si="18"/>
        <v>0</v>
      </c>
      <c r="X24" s="9">
        <f t="shared" si="19"/>
        <v>0</v>
      </c>
      <c r="Y24" s="9">
        <f t="shared" si="20"/>
        <v>58.261785020256234</v>
      </c>
    </row>
    <row r="25" spans="1:25" ht="12.75">
      <c r="A25" s="5">
        <v>16</v>
      </c>
      <c r="B25" s="5">
        <v>0.9544503160995674</v>
      </c>
      <c r="C25" s="5">
        <v>8</v>
      </c>
      <c r="D25" s="5">
        <v>22</v>
      </c>
      <c r="E25" s="9">
        <f t="shared" si="0"/>
        <v>21.362304425393944</v>
      </c>
      <c r="F25" s="10">
        <f t="shared" si="1"/>
        <v>0</v>
      </c>
      <c r="G25" s="9">
        <f t="shared" si="2"/>
        <v>0</v>
      </c>
      <c r="H25" s="9">
        <f t="shared" si="3"/>
        <v>11.362304425393944</v>
      </c>
      <c r="I25" s="9">
        <f t="shared" si="4"/>
        <v>568.1152212696973</v>
      </c>
      <c r="J25" s="9">
        <f t="shared" si="5"/>
        <v>568.1152212696973</v>
      </c>
      <c r="K25" s="10">
        <f t="shared" si="6"/>
        <v>0</v>
      </c>
      <c r="L25" s="10">
        <f t="shared" si="7"/>
        <v>0</v>
      </c>
      <c r="M25" s="10">
        <f t="shared" si="8"/>
        <v>1.362304425393944</v>
      </c>
      <c r="N25" s="10">
        <f t="shared" si="9"/>
        <v>68.1152212696972</v>
      </c>
      <c r="O25" s="10">
        <f t="shared" si="10"/>
        <v>68.1152212696972</v>
      </c>
      <c r="P25" s="10">
        <f t="shared" si="11"/>
        <v>8.637695574606056</v>
      </c>
      <c r="Q25" s="9">
        <f t="shared" si="12"/>
        <v>21.59423893651514</v>
      </c>
      <c r="R25" s="9">
        <f t="shared" si="13"/>
        <v>0</v>
      </c>
      <c r="S25" s="9">
        <f t="shared" si="14"/>
        <v>0</v>
      </c>
      <c r="T25" s="9">
        <f t="shared" si="15"/>
        <v>21.59423893651514</v>
      </c>
      <c r="U25" s="10">
        <f t="shared" si="16"/>
        <v>18.637695574606056</v>
      </c>
      <c r="V25" s="9">
        <f t="shared" si="17"/>
        <v>46.59423893651514</v>
      </c>
      <c r="W25" s="9">
        <f t="shared" si="18"/>
        <v>0</v>
      </c>
      <c r="X25" s="9">
        <f t="shared" si="19"/>
        <v>0</v>
      </c>
      <c r="Y25" s="9">
        <f t="shared" si="20"/>
        <v>46.59423893651514</v>
      </c>
    </row>
    <row r="26" spans="1:25" ht="12.75">
      <c r="A26" s="5">
        <v>17</v>
      </c>
      <c r="B26" s="5">
        <v>0.8678814138517366</v>
      </c>
      <c r="C26" s="5">
        <v>8</v>
      </c>
      <c r="D26" s="5">
        <v>22</v>
      </c>
      <c r="E26" s="9">
        <f t="shared" si="0"/>
        <v>20.15033979392431</v>
      </c>
      <c r="F26" s="10">
        <f t="shared" si="1"/>
        <v>0</v>
      </c>
      <c r="G26" s="9">
        <f t="shared" si="2"/>
        <v>0</v>
      </c>
      <c r="H26" s="9">
        <f t="shared" si="3"/>
        <v>10.15033979392431</v>
      </c>
      <c r="I26" s="9">
        <f t="shared" si="4"/>
        <v>507.5169896962155</v>
      </c>
      <c r="J26" s="9">
        <f t="shared" si="5"/>
        <v>507.5169896962155</v>
      </c>
      <c r="K26" s="10">
        <f t="shared" si="6"/>
        <v>0</v>
      </c>
      <c r="L26" s="10">
        <f t="shared" si="7"/>
        <v>0</v>
      </c>
      <c r="M26" s="10">
        <f t="shared" si="8"/>
        <v>0.15033979392431007</v>
      </c>
      <c r="N26" s="10">
        <f t="shared" si="9"/>
        <v>7.516989696215504</v>
      </c>
      <c r="O26" s="10">
        <f t="shared" si="10"/>
        <v>7.516989696215504</v>
      </c>
      <c r="P26" s="10">
        <f t="shared" si="11"/>
        <v>9.84966020607569</v>
      </c>
      <c r="Q26" s="9">
        <f t="shared" si="12"/>
        <v>24.624150515189225</v>
      </c>
      <c r="R26" s="9">
        <f t="shared" si="13"/>
        <v>0</v>
      </c>
      <c r="S26" s="9">
        <f t="shared" si="14"/>
        <v>0</v>
      </c>
      <c r="T26" s="9">
        <f t="shared" si="15"/>
        <v>24.624150515189225</v>
      </c>
      <c r="U26" s="10">
        <f t="shared" si="16"/>
        <v>19.84966020607569</v>
      </c>
      <c r="V26" s="9">
        <f t="shared" si="17"/>
        <v>49.62415051518923</v>
      </c>
      <c r="W26" s="9">
        <f t="shared" si="18"/>
        <v>0</v>
      </c>
      <c r="X26" s="9">
        <f t="shared" si="19"/>
        <v>0</v>
      </c>
      <c r="Y26" s="9">
        <f t="shared" si="20"/>
        <v>49.62415051518923</v>
      </c>
    </row>
    <row r="27" spans="1:25" ht="12.75">
      <c r="A27" s="5">
        <v>18</v>
      </c>
      <c r="B27" s="5">
        <v>0.6746924379047616</v>
      </c>
      <c r="C27" s="5">
        <v>8</v>
      </c>
      <c r="D27" s="5">
        <v>22</v>
      </c>
      <c r="E27" s="9">
        <f t="shared" si="0"/>
        <v>17.445694130666663</v>
      </c>
      <c r="F27" s="10">
        <f t="shared" si="1"/>
        <v>0</v>
      </c>
      <c r="G27" s="9">
        <f t="shared" si="2"/>
        <v>0</v>
      </c>
      <c r="H27" s="9">
        <f t="shared" si="3"/>
        <v>7.445694130666663</v>
      </c>
      <c r="I27" s="9">
        <f t="shared" si="4"/>
        <v>372.2847065333331</v>
      </c>
      <c r="J27" s="9">
        <f t="shared" si="5"/>
        <v>372.2847065333331</v>
      </c>
      <c r="K27" s="10">
        <f t="shared" si="6"/>
        <v>2.554305869333337</v>
      </c>
      <c r="L27" s="10">
        <f t="shared" si="7"/>
        <v>6.385764673333343</v>
      </c>
      <c r="M27" s="10">
        <f t="shared" si="8"/>
        <v>0</v>
      </c>
      <c r="N27" s="10">
        <f t="shared" si="9"/>
        <v>0</v>
      </c>
      <c r="O27" s="10">
        <f t="shared" si="10"/>
        <v>6.385764673333343</v>
      </c>
      <c r="P27" s="10">
        <f t="shared" si="11"/>
        <v>12.554305869333337</v>
      </c>
      <c r="Q27" s="9">
        <f t="shared" si="12"/>
        <v>31.38576467333334</v>
      </c>
      <c r="R27" s="9">
        <f t="shared" si="13"/>
        <v>0</v>
      </c>
      <c r="S27" s="9">
        <f t="shared" si="14"/>
        <v>0</v>
      </c>
      <c r="T27" s="9">
        <f t="shared" si="15"/>
        <v>31.38576467333334</v>
      </c>
      <c r="U27" s="10">
        <f t="shared" si="16"/>
        <v>22.554305869333337</v>
      </c>
      <c r="V27" s="9">
        <f t="shared" si="17"/>
        <v>56.38576467333334</v>
      </c>
      <c r="W27" s="9">
        <f t="shared" si="18"/>
        <v>0</v>
      </c>
      <c r="X27" s="9">
        <f t="shared" si="19"/>
        <v>0</v>
      </c>
      <c r="Y27" s="9">
        <f t="shared" si="20"/>
        <v>56.38576467333334</v>
      </c>
    </row>
    <row r="28" spans="1:25" ht="12.75">
      <c r="A28" s="5">
        <v>19</v>
      </c>
      <c r="B28" s="5">
        <v>0.3657596626639945</v>
      </c>
      <c r="C28" s="5">
        <v>8</v>
      </c>
      <c r="D28" s="5">
        <v>22</v>
      </c>
      <c r="E28" s="9">
        <f>D28-B28</f>
        <v>21.634240337336006</v>
      </c>
      <c r="F28" s="10">
        <f t="shared" si="1"/>
        <v>0</v>
      </c>
      <c r="G28" s="9">
        <f t="shared" si="2"/>
        <v>0</v>
      </c>
      <c r="H28" s="9">
        <f t="shared" si="3"/>
        <v>11.634240337336006</v>
      </c>
      <c r="I28" s="9">
        <f t="shared" si="4"/>
        <v>581.7120168668004</v>
      </c>
      <c r="J28" s="9">
        <f t="shared" si="5"/>
        <v>581.7120168668004</v>
      </c>
      <c r="K28" s="10">
        <f t="shared" si="6"/>
        <v>0</v>
      </c>
      <c r="L28" s="10">
        <f t="shared" si="7"/>
        <v>0</v>
      </c>
      <c r="M28" s="10">
        <f t="shared" si="8"/>
        <v>1.6342403373360064</v>
      </c>
      <c r="N28" s="10">
        <f t="shared" si="9"/>
        <v>81.71201686680033</v>
      </c>
      <c r="O28" s="10">
        <f t="shared" si="10"/>
        <v>81.71201686680033</v>
      </c>
      <c r="P28" s="10">
        <f t="shared" si="11"/>
        <v>8.365759662663994</v>
      </c>
      <c r="Q28" s="9">
        <f t="shared" si="12"/>
        <v>20.914399156659982</v>
      </c>
      <c r="R28" s="9">
        <f t="shared" si="13"/>
        <v>0</v>
      </c>
      <c r="S28" s="9">
        <f t="shared" si="14"/>
        <v>0</v>
      </c>
      <c r="T28" s="9">
        <f t="shared" si="15"/>
        <v>20.914399156659982</v>
      </c>
      <c r="U28" s="10">
        <f t="shared" si="16"/>
        <v>18.365759662663994</v>
      </c>
      <c r="V28" s="9">
        <f t="shared" si="17"/>
        <v>45.91439915665998</v>
      </c>
      <c r="W28" s="9">
        <f t="shared" si="18"/>
        <v>0</v>
      </c>
      <c r="X28" s="9">
        <f t="shared" si="19"/>
        <v>0</v>
      </c>
      <c r="Y28" s="9">
        <f t="shared" si="20"/>
        <v>45.91439915665998</v>
      </c>
    </row>
    <row r="29" spans="1:25" ht="12.75">
      <c r="A29" s="5">
        <v>20</v>
      </c>
      <c r="B29" s="5">
        <v>0.33697402309009683</v>
      </c>
      <c r="C29" s="5">
        <v>8</v>
      </c>
      <c r="D29" s="5">
        <v>22</v>
      </c>
      <c r="E29" s="9">
        <f aca="true" t="shared" si="21" ref="E29:E46">C29+(D29-C29)*B29</f>
        <v>12.717636323261356</v>
      </c>
      <c r="F29" s="10">
        <f t="shared" si="1"/>
        <v>0</v>
      </c>
      <c r="G29" s="9">
        <f t="shared" si="2"/>
        <v>0</v>
      </c>
      <c r="H29" s="9">
        <f t="shared" si="3"/>
        <v>2.717636323261356</v>
      </c>
      <c r="I29" s="9">
        <f t="shared" si="4"/>
        <v>135.8818161630678</v>
      </c>
      <c r="J29" s="9">
        <f t="shared" si="5"/>
        <v>135.8818161630678</v>
      </c>
      <c r="K29" s="10">
        <f t="shared" si="6"/>
        <v>7.282363676738644</v>
      </c>
      <c r="L29" s="10">
        <f t="shared" si="7"/>
        <v>18.205909191846608</v>
      </c>
      <c r="M29" s="10">
        <f t="shared" si="8"/>
        <v>0</v>
      </c>
      <c r="N29" s="10">
        <f t="shared" si="9"/>
        <v>0</v>
      </c>
      <c r="O29" s="10">
        <f t="shared" si="10"/>
        <v>18.205909191846608</v>
      </c>
      <c r="P29" s="10">
        <f t="shared" si="11"/>
        <v>17.282363676738644</v>
      </c>
      <c r="Q29" s="9">
        <f t="shared" si="12"/>
        <v>43.20590919184661</v>
      </c>
      <c r="R29" s="9">
        <f t="shared" si="13"/>
        <v>0</v>
      </c>
      <c r="S29" s="9">
        <f t="shared" si="14"/>
        <v>0</v>
      </c>
      <c r="T29" s="9">
        <f t="shared" si="15"/>
        <v>43.20590919184661</v>
      </c>
      <c r="U29" s="10">
        <f t="shared" si="16"/>
        <v>27.282363676738644</v>
      </c>
      <c r="V29" s="9">
        <f t="shared" si="17"/>
        <v>68.20590919184662</v>
      </c>
      <c r="W29" s="9">
        <f t="shared" si="18"/>
        <v>0</v>
      </c>
      <c r="X29" s="9">
        <f t="shared" si="19"/>
        <v>0</v>
      </c>
      <c r="Y29" s="9">
        <f t="shared" si="20"/>
        <v>68.20590919184662</v>
      </c>
    </row>
    <row r="30" spans="1:25" ht="12.75">
      <c r="A30" s="5">
        <v>21</v>
      </c>
      <c r="B30" s="5">
        <v>0.6332077678409704</v>
      </c>
      <c r="C30" s="5">
        <v>8</v>
      </c>
      <c r="D30" s="5">
        <v>22</v>
      </c>
      <c r="E30" s="9">
        <f t="shared" si="21"/>
        <v>16.864908749773587</v>
      </c>
      <c r="F30" s="10">
        <f t="shared" si="1"/>
        <v>0</v>
      </c>
      <c r="G30" s="9">
        <f t="shared" si="2"/>
        <v>0</v>
      </c>
      <c r="H30" s="9">
        <f t="shared" si="3"/>
        <v>6.864908749773587</v>
      </c>
      <c r="I30" s="9">
        <f t="shared" si="4"/>
        <v>343.24543748867933</v>
      </c>
      <c r="J30" s="9">
        <f t="shared" si="5"/>
        <v>343.24543748867933</v>
      </c>
      <c r="K30" s="10">
        <f t="shared" si="6"/>
        <v>3.135091250226413</v>
      </c>
      <c r="L30" s="10">
        <f t="shared" si="7"/>
        <v>7.8377281255660325</v>
      </c>
      <c r="M30" s="10">
        <f t="shared" si="8"/>
        <v>0</v>
      </c>
      <c r="N30" s="10">
        <f t="shared" si="9"/>
        <v>0</v>
      </c>
      <c r="O30" s="10">
        <f t="shared" si="10"/>
        <v>7.8377281255660325</v>
      </c>
      <c r="P30" s="10">
        <f t="shared" si="11"/>
        <v>13.135091250226413</v>
      </c>
      <c r="Q30" s="9">
        <f t="shared" si="12"/>
        <v>32.83772812556603</v>
      </c>
      <c r="R30" s="9">
        <f t="shared" si="13"/>
        <v>0</v>
      </c>
      <c r="S30" s="9">
        <f t="shared" si="14"/>
        <v>0</v>
      </c>
      <c r="T30" s="9">
        <f t="shared" si="15"/>
        <v>32.83772812556603</v>
      </c>
      <c r="U30" s="10">
        <f t="shared" si="16"/>
        <v>23.135091250226413</v>
      </c>
      <c r="V30" s="9">
        <f t="shared" si="17"/>
        <v>57.83772812556603</v>
      </c>
      <c r="W30" s="9">
        <f t="shared" si="18"/>
        <v>0</v>
      </c>
      <c r="X30" s="9">
        <f t="shared" si="19"/>
        <v>0</v>
      </c>
      <c r="Y30" s="9">
        <f t="shared" si="20"/>
        <v>57.83772812556603</v>
      </c>
    </row>
    <row r="31" spans="1:25" ht="12.75">
      <c r="A31" s="5">
        <v>22</v>
      </c>
      <c r="B31" s="5">
        <v>0.9448149661706604</v>
      </c>
      <c r="C31" s="5">
        <v>8</v>
      </c>
      <c r="D31" s="5">
        <v>22</v>
      </c>
      <c r="E31" s="9">
        <f t="shared" si="21"/>
        <v>21.227409526389245</v>
      </c>
      <c r="F31" s="10">
        <f t="shared" si="1"/>
        <v>0</v>
      </c>
      <c r="G31" s="9">
        <f t="shared" si="2"/>
        <v>0</v>
      </c>
      <c r="H31" s="9">
        <f t="shared" si="3"/>
        <v>11.227409526389245</v>
      </c>
      <c r="I31" s="9">
        <f t="shared" si="4"/>
        <v>561.3704763194622</v>
      </c>
      <c r="J31" s="9">
        <f t="shared" si="5"/>
        <v>561.3704763194622</v>
      </c>
      <c r="K31" s="10">
        <f t="shared" si="6"/>
        <v>0</v>
      </c>
      <c r="L31" s="10">
        <f t="shared" si="7"/>
        <v>0</v>
      </c>
      <c r="M31" s="10">
        <f t="shared" si="8"/>
        <v>1.2274095263892448</v>
      </c>
      <c r="N31" s="10">
        <f t="shared" si="9"/>
        <v>61.37047631946224</v>
      </c>
      <c r="O31" s="10">
        <f t="shared" si="10"/>
        <v>61.37047631946224</v>
      </c>
      <c r="P31" s="10">
        <f t="shared" si="11"/>
        <v>8.772590473610755</v>
      </c>
      <c r="Q31" s="9">
        <f t="shared" si="12"/>
        <v>21.931476184026888</v>
      </c>
      <c r="R31" s="9">
        <f t="shared" si="13"/>
        <v>0</v>
      </c>
      <c r="S31" s="9">
        <f t="shared" si="14"/>
        <v>0</v>
      </c>
      <c r="T31" s="9">
        <f t="shared" si="15"/>
        <v>21.931476184026888</v>
      </c>
      <c r="U31" s="10">
        <f t="shared" si="16"/>
        <v>18.772590473610755</v>
      </c>
      <c r="V31" s="9">
        <f t="shared" si="17"/>
        <v>46.93147618402689</v>
      </c>
      <c r="W31" s="9">
        <f t="shared" si="18"/>
        <v>0</v>
      </c>
      <c r="X31" s="9">
        <f t="shared" si="19"/>
        <v>0</v>
      </c>
      <c r="Y31" s="9">
        <f t="shared" si="20"/>
        <v>46.93147618402689</v>
      </c>
    </row>
    <row r="32" spans="1:25" ht="12.75">
      <c r="A32" s="5">
        <v>23</v>
      </c>
      <c r="B32" s="5">
        <v>0.23910976205587264</v>
      </c>
      <c r="C32" s="5">
        <v>8</v>
      </c>
      <c r="D32" s="5">
        <v>22</v>
      </c>
      <c r="E32" s="9">
        <f t="shared" si="21"/>
        <v>11.347536668782217</v>
      </c>
      <c r="F32" s="10">
        <f t="shared" si="1"/>
        <v>0</v>
      </c>
      <c r="G32" s="9">
        <f t="shared" si="2"/>
        <v>0</v>
      </c>
      <c r="H32" s="9">
        <f t="shared" si="3"/>
        <v>1.347536668782217</v>
      </c>
      <c r="I32" s="9">
        <f t="shared" si="4"/>
        <v>67.37683343911085</v>
      </c>
      <c r="J32" s="9">
        <f t="shared" si="5"/>
        <v>67.37683343911085</v>
      </c>
      <c r="K32" s="10">
        <f t="shared" si="6"/>
        <v>8.652463331217783</v>
      </c>
      <c r="L32" s="10">
        <f t="shared" si="7"/>
        <v>21.631158328044457</v>
      </c>
      <c r="M32" s="10">
        <f t="shared" si="8"/>
        <v>0</v>
      </c>
      <c r="N32" s="10">
        <f t="shared" si="9"/>
        <v>0</v>
      </c>
      <c r="O32" s="10">
        <f t="shared" si="10"/>
        <v>21.631158328044457</v>
      </c>
      <c r="P32" s="10">
        <f t="shared" si="11"/>
        <v>18.65246333121778</v>
      </c>
      <c r="Q32" s="9">
        <f t="shared" si="12"/>
        <v>46.63115832804445</v>
      </c>
      <c r="R32" s="9">
        <f t="shared" si="13"/>
        <v>0</v>
      </c>
      <c r="S32" s="9">
        <f t="shared" si="14"/>
        <v>0</v>
      </c>
      <c r="T32" s="9">
        <f t="shared" si="15"/>
        <v>46.63115832804445</v>
      </c>
      <c r="U32" s="10">
        <f t="shared" si="16"/>
        <v>28.65246333121778</v>
      </c>
      <c r="V32" s="9">
        <f t="shared" si="17"/>
        <v>71.63115832804445</v>
      </c>
      <c r="W32" s="9">
        <f t="shared" si="18"/>
        <v>0</v>
      </c>
      <c r="X32" s="9">
        <f t="shared" si="19"/>
        <v>0</v>
      </c>
      <c r="Y32" s="9">
        <f t="shared" si="20"/>
        <v>71.63115832804445</v>
      </c>
    </row>
    <row r="33" spans="1:25" ht="12.75">
      <c r="A33" s="5">
        <v>24</v>
      </c>
      <c r="B33" s="5">
        <v>0.50830015072523</v>
      </c>
      <c r="C33" s="5">
        <v>8</v>
      </c>
      <c r="D33" s="5">
        <v>22</v>
      </c>
      <c r="E33" s="9">
        <f t="shared" si="21"/>
        <v>15.116202110153221</v>
      </c>
      <c r="F33" s="10">
        <f t="shared" si="1"/>
        <v>0</v>
      </c>
      <c r="G33" s="9">
        <f t="shared" si="2"/>
        <v>0</v>
      </c>
      <c r="H33" s="9">
        <f t="shared" si="3"/>
        <v>5.116202110153221</v>
      </c>
      <c r="I33" s="9">
        <f t="shared" si="4"/>
        <v>255.81010550766106</v>
      </c>
      <c r="J33" s="9">
        <f t="shared" si="5"/>
        <v>255.81010550766106</v>
      </c>
      <c r="K33" s="10">
        <f t="shared" si="6"/>
        <v>4.883797889846779</v>
      </c>
      <c r="L33" s="10">
        <f t="shared" si="7"/>
        <v>12.209494724616947</v>
      </c>
      <c r="M33" s="10">
        <f t="shared" si="8"/>
        <v>0</v>
      </c>
      <c r="N33" s="10">
        <f t="shared" si="9"/>
        <v>0</v>
      </c>
      <c r="O33" s="10">
        <f t="shared" si="10"/>
        <v>12.209494724616947</v>
      </c>
      <c r="P33" s="10">
        <f t="shared" si="11"/>
        <v>14.883797889846779</v>
      </c>
      <c r="Q33" s="9">
        <f t="shared" si="12"/>
        <v>37.209494724616945</v>
      </c>
      <c r="R33" s="9">
        <f t="shared" si="13"/>
        <v>0</v>
      </c>
      <c r="S33" s="9">
        <f t="shared" si="14"/>
        <v>0</v>
      </c>
      <c r="T33" s="9">
        <f t="shared" si="15"/>
        <v>37.209494724616945</v>
      </c>
      <c r="U33" s="10">
        <f t="shared" si="16"/>
        <v>24.88379788984678</v>
      </c>
      <c r="V33" s="9">
        <f t="shared" si="17"/>
        <v>62.209494724616945</v>
      </c>
      <c r="W33" s="9">
        <f t="shared" si="18"/>
        <v>0</v>
      </c>
      <c r="X33" s="9">
        <f t="shared" si="19"/>
        <v>0</v>
      </c>
      <c r="Y33" s="9">
        <f t="shared" si="20"/>
        <v>62.209494724616945</v>
      </c>
    </row>
    <row r="34" spans="1:25" ht="12.75">
      <c r="A34" s="5">
        <v>25</v>
      </c>
      <c r="B34" s="5">
        <v>0.22710727248430906</v>
      </c>
      <c r="C34" s="5">
        <v>8</v>
      </c>
      <c r="D34" s="5">
        <v>22</v>
      </c>
      <c r="E34" s="9">
        <f t="shared" si="21"/>
        <v>11.179501814780327</v>
      </c>
      <c r="F34" s="10">
        <f t="shared" si="1"/>
        <v>0</v>
      </c>
      <c r="G34" s="9">
        <f t="shared" si="2"/>
        <v>0</v>
      </c>
      <c r="H34" s="9">
        <f t="shared" si="3"/>
        <v>1.179501814780327</v>
      </c>
      <c r="I34" s="9">
        <f t="shared" si="4"/>
        <v>58.975090739016345</v>
      </c>
      <c r="J34" s="9">
        <f t="shared" si="5"/>
        <v>58.975090739016345</v>
      </c>
      <c r="K34" s="10">
        <f t="shared" si="6"/>
        <v>8.820498185219673</v>
      </c>
      <c r="L34" s="10">
        <f t="shared" si="7"/>
        <v>22.051245463049185</v>
      </c>
      <c r="M34" s="10">
        <f t="shared" si="8"/>
        <v>0</v>
      </c>
      <c r="N34" s="10">
        <f t="shared" si="9"/>
        <v>0</v>
      </c>
      <c r="O34" s="10">
        <f t="shared" si="10"/>
        <v>22.051245463049185</v>
      </c>
      <c r="P34" s="10">
        <f t="shared" si="11"/>
        <v>18.820498185219673</v>
      </c>
      <c r="Q34" s="9">
        <f t="shared" si="12"/>
        <v>47.051245463049185</v>
      </c>
      <c r="R34" s="9">
        <f t="shared" si="13"/>
        <v>0</v>
      </c>
      <c r="S34" s="9">
        <f t="shared" si="14"/>
        <v>0</v>
      </c>
      <c r="T34" s="9">
        <f t="shared" si="15"/>
        <v>47.051245463049185</v>
      </c>
      <c r="U34" s="10">
        <f t="shared" si="16"/>
        <v>28.820498185219673</v>
      </c>
      <c r="V34" s="9">
        <f t="shared" si="17"/>
        <v>72.05124546304918</v>
      </c>
      <c r="W34" s="9">
        <f t="shared" si="18"/>
        <v>0</v>
      </c>
      <c r="X34" s="9">
        <f t="shared" si="19"/>
        <v>0</v>
      </c>
      <c r="Y34" s="9">
        <f t="shared" si="20"/>
        <v>72.05124546304918</v>
      </c>
    </row>
    <row r="35" spans="1:25" ht="12.75">
      <c r="A35" s="5">
        <v>26</v>
      </c>
      <c r="B35" s="5">
        <v>0.6318500683993176</v>
      </c>
      <c r="C35" s="5">
        <v>8</v>
      </c>
      <c r="D35" s="5">
        <v>22</v>
      </c>
      <c r="E35" s="9">
        <f t="shared" si="21"/>
        <v>16.845900957590445</v>
      </c>
      <c r="F35" s="10">
        <f t="shared" si="1"/>
        <v>0</v>
      </c>
      <c r="G35" s="9">
        <f t="shared" si="2"/>
        <v>0</v>
      </c>
      <c r="H35" s="9">
        <f t="shared" si="3"/>
        <v>6.845900957590445</v>
      </c>
      <c r="I35" s="9">
        <f t="shared" si="4"/>
        <v>342.29504787952226</v>
      </c>
      <c r="J35" s="9">
        <f t="shared" si="5"/>
        <v>342.29504787952226</v>
      </c>
      <c r="K35" s="10">
        <f t="shared" si="6"/>
        <v>3.1540990424095554</v>
      </c>
      <c r="L35" s="10">
        <f t="shared" si="7"/>
        <v>7.8852476060238885</v>
      </c>
      <c r="M35" s="10">
        <f t="shared" si="8"/>
        <v>0</v>
      </c>
      <c r="N35" s="10">
        <f t="shared" si="9"/>
        <v>0</v>
      </c>
      <c r="O35" s="10">
        <f t="shared" si="10"/>
        <v>7.8852476060238885</v>
      </c>
      <c r="P35" s="10">
        <f t="shared" si="11"/>
        <v>13.154099042409555</v>
      </c>
      <c r="Q35" s="9">
        <f t="shared" si="12"/>
        <v>32.88524760602389</v>
      </c>
      <c r="R35" s="9">
        <f t="shared" si="13"/>
        <v>0</v>
      </c>
      <c r="S35" s="9">
        <f t="shared" si="14"/>
        <v>0</v>
      </c>
      <c r="T35" s="9">
        <f>S35+Q35</f>
        <v>32.88524760602389</v>
      </c>
      <c r="U35" s="10">
        <f t="shared" si="16"/>
        <v>23.154099042409555</v>
      </c>
      <c r="V35" s="9">
        <f t="shared" si="17"/>
        <v>57.88524760602389</v>
      </c>
      <c r="W35" s="9">
        <f t="shared" si="18"/>
        <v>0</v>
      </c>
      <c r="X35" s="9">
        <f t="shared" si="19"/>
        <v>0</v>
      </c>
      <c r="Y35" s="9">
        <f>X35+V35</f>
        <v>57.88524760602389</v>
      </c>
    </row>
    <row r="36" spans="1:25" ht="12.75">
      <c r="A36" s="5">
        <v>27</v>
      </c>
      <c r="B36" s="5">
        <v>0.6108487496978148</v>
      </c>
      <c r="C36" s="5">
        <v>8</v>
      </c>
      <c r="D36" s="5">
        <v>22</v>
      </c>
      <c r="E36" s="9">
        <f t="shared" si="21"/>
        <v>16.551882495769405</v>
      </c>
      <c r="F36" s="10">
        <f t="shared" si="1"/>
        <v>0</v>
      </c>
      <c r="G36" s="9">
        <f t="shared" si="2"/>
        <v>0</v>
      </c>
      <c r="H36" s="9">
        <f t="shared" si="3"/>
        <v>6.551882495769405</v>
      </c>
      <c r="I36" s="9">
        <f t="shared" si="4"/>
        <v>327.59412478847025</v>
      </c>
      <c r="J36" s="9">
        <f t="shared" si="5"/>
        <v>327.59412478847025</v>
      </c>
      <c r="K36" s="10">
        <f t="shared" si="6"/>
        <v>3.448117504230595</v>
      </c>
      <c r="L36" s="10">
        <f t="shared" si="7"/>
        <v>8.620293760576487</v>
      </c>
      <c r="M36" s="10">
        <f t="shared" si="8"/>
        <v>0</v>
      </c>
      <c r="N36" s="10">
        <f t="shared" si="9"/>
        <v>0</v>
      </c>
      <c r="O36" s="10">
        <f t="shared" si="10"/>
        <v>8.620293760576487</v>
      </c>
      <c r="P36" s="10">
        <f t="shared" si="11"/>
        <v>13.448117504230595</v>
      </c>
      <c r="Q36" s="9">
        <f t="shared" si="12"/>
        <v>33.62029376057649</v>
      </c>
      <c r="R36" s="9">
        <f t="shared" si="13"/>
        <v>0</v>
      </c>
      <c r="S36" s="9">
        <f t="shared" si="14"/>
        <v>0</v>
      </c>
      <c r="T36" s="9">
        <f t="shared" si="15"/>
        <v>33.62029376057649</v>
      </c>
      <c r="U36" s="10">
        <f t="shared" si="16"/>
        <v>23.448117504230595</v>
      </c>
      <c r="V36" s="9">
        <f t="shared" si="17"/>
        <v>58.62029376057649</v>
      </c>
      <c r="W36" s="9">
        <f t="shared" si="18"/>
        <v>0</v>
      </c>
      <c r="X36" s="9">
        <f t="shared" si="19"/>
        <v>0</v>
      </c>
      <c r="Y36" s="9">
        <f aca="true" t="shared" si="22" ref="Y36:Y99">X36+V36</f>
        <v>58.62029376057649</v>
      </c>
    </row>
    <row r="37" spans="1:25" ht="12.75">
      <c r="A37" s="5">
        <v>28</v>
      </c>
      <c r="B37" s="5">
        <v>0.35689778223890123</v>
      </c>
      <c r="C37" s="5">
        <v>8</v>
      </c>
      <c r="D37" s="5">
        <v>22</v>
      </c>
      <c r="E37" s="9">
        <f t="shared" si="21"/>
        <v>12.996568951344617</v>
      </c>
      <c r="F37" s="10">
        <f t="shared" si="1"/>
        <v>0</v>
      </c>
      <c r="G37" s="9">
        <f t="shared" si="2"/>
        <v>0</v>
      </c>
      <c r="H37" s="9">
        <f t="shared" si="3"/>
        <v>2.996568951344617</v>
      </c>
      <c r="I37" s="9">
        <f t="shared" si="4"/>
        <v>149.82844756723085</v>
      </c>
      <c r="J37" s="9">
        <f t="shared" si="5"/>
        <v>149.82844756723085</v>
      </c>
      <c r="K37" s="10">
        <f t="shared" si="6"/>
        <v>7.003431048655383</v>
      </c>
      <c r="L37" s="10">
        <f t="shared" si="7"/>
        <v>17.50857762163846</v>
      </c>
      <c r="M37" s="10">
        <f t="shared" si="8"/>
        <v>0</v>
      </c>
      <c r="N37" s="10">
        <f t="shared" si="9"/>
        <v>0</v>
      </c>
      <c r="O37" s="10">
        <f t="shared" si="10"/>
        <v>17.50857762163846</v>
      </c>
      <c r="P37" s="10">
        <f t="shared" si="11"/>
        <v>17.003431048655383</v>
      </c>
      <c r="Q37" s="9">
        <f t="shared" si="12"/>
        <v>42.50857762163846</v>
      </c>
      <c r="R37" s="9">
        <f t="shared" si="13"/>
        <v>0</v>
      </c>
      <c r="S37" s="9">
        <f t="shared" si="14"/>
        <v>0</v>
      </c>
      <c r="T37" s="9">
        <f t="shared" si="15"/>
        <v>42.50857762163846</v>
      </c>
      <c r="U37" s="10">
        <f t="shared" si="16"/>
        <v>27.003431048655383</v>
      </c>
      <c r="V37" s="9">
        <f t="shared" si="17"/>
        <v>67.50857762163845</v>
      </c>
      <c r="W37" s="9">
        <f t="shared" si="18"/>
        <v>0</v>
      </c>
      <c r="X37" s="9">
        <f t="shared" si="19"/>
        <v>0</v>
      </c>
      <c r="Y37" s="9">
        <f t="shared" si="22"/>
        <v>67.50857762163845</v>
      </c>
    </row>
    <row r="38" spans="1:25" ht="12.75">
      <c r="A38" s="5">
        <v>29</v>
      </c>
      <c r="B38" s="5">
        <v>0.30444636824896887</v>
      </c>
      <c r="C38" s="5">
        <v>8</v>
      </c>
      <c r="D38" s="5">
        <v>22</v>
      </c>
      <c r="E38" s="9">
        <f t="shared" si="21"/>
        <v>12.262249155485565</v>
      </c>
      <c r="F38" s="10">
        <f t="shared" si="1"/>
        <v>0</v>
      </c>
      <c r="G38" s="9">
        <f t="shared" si="2"/>
        <v>0</v>
      </c>
      <c r="H38" s="9">
        <f t="shared" si="3"/>
        <v>2.2622491554855646</v>
      </c>
      <c r="I38" s="9">
        <f t="shared" si="4"/>
        <v>113.11245777427823</v>
      </c>
      <c r="J38" s="9">
        <f t="shared" si="5"/>
        <v>113.11245777427823</v>
      </c>
      <c r="K38" s="10">
        <f t="shared" si="6"/>
        <v>7.737750844514435</v>
      </c>
      <c r="L38" s="10">
        <f t="shared" si="7"/>
        <v>19.34437711128609</v>
      </c>
      <c r="M38" s="10">
        <f t="shared" si="8"/>
        <v>0</v>
      </c>
      <c r="N38" s="10">
        <f t="shared" si="9"/>
        <v>0</v>
      </c>
      <c r="O38" s="10">
        <f t="shared" si="10"/>
        <v>19.34437711128609</v>
      </c>
      <c r="P38" s="10">
        <f t="shared" si="11"/>
        <v>17.737750844514437</v>
      </c>
      <c r="Q38" s="9">
        <f t="shared" si="12"/>
        <v>44.34437711128609</v>
      </c>
      <c r="R38" s="9">
        <f t="shared" si="13"/>
        <v>0</v>
      </c>
      <c r="S38" s="9">
        <f t="shared" si="14"/>
        <v>0</v>
      </c>
      <c r="T38" s="9">
        <f t="shared" si="15"/>
        <v>44.34437711128609</v>
      </c>
      <c r="U38" s="10">
        <f t="shared" si="16"/>
        <v>27.737750844514437</v>
      </c>
      <c r="V38" s="9">
        <f t="shared" si="17"/>
        <v>69.3443771112861</v>
      </c>
      <c r="W38" s="9">
        <f t="shared" si="18"/>
        <v>0</v>
      </c>
      <c r="X38" s="9">
        <f t="shared" si="19"/>
        <v>0</v>
      </c>
      <c r="Y38" s="9">
        <f t="shared" si="22"/>
        <v>69.3443771112861</v>
      </c>
    </row>
    <row r="39" spans="1:25" ht="12.75">
      <c r="A39" s="5">
        <v>30</v>
      </c>
      <c r="B39" s="5">
        <v>0.17910957312325548</v>
      </c>
      <c r="C39" s="5">
        <v>8</v>
      </c>
      <c r="D39" s="5">
        <v>22</v>
      </c>
      <c r="E39" s="9">
        <f t="shared" si="21"/>
        <v>10.507534023725576</v>
      </c>
      <c r="F39" s="10">
        <f t="shared" si="1"/>
        <v>0</v>
      </c>
      <c r="G39" s="9">
        <f t="shared" si="2"/>
        <v>0</v>
      </c>
      <c r="H39" s="9">
        <f t="shared" si="3"/>
        <v>0.5075340237255759</v>
      </c>
      <c r="I39" s="9">
        <f t="shared" si="4"/>
        <v>25.376701186278794</v>
      </c>
      <c r="J39" s="9">
        <f t="shared" si="5"/>
        <v>25.376701186278794</v>
      </c>
      <c r="K39" s="10">
        <f t="shared" si="6"/>
        <v>9.492465976274424</v>
      </c>
      <c r="L39" s="10">
        <f t="shared" si="7"/>
        <v>23.73116494068606</v>
      </c>
      <c r="M39" s="10">
        <f t="shared" si="8"/>
        <v>0</v>
      </c>
      <c r="N39" s="10">
        <f t="shared" si="9"/>
        <v>0</v>
      </c>
      <c r="O39" s="10">
        <f t="shared" si="10"/>
        <v>23.73116494068606</v>
      </c>
      <c r="P39" s="10">
        <f t="shared" si="11"/>
        <v>19.492465976274424</v>
      </c>
      <c r="Q39" s="9">
        <f t="shared" si="12"/>
        <v>48.73116494068606</v>
      </c>
      <c r="R39" s="9">
        <f t="shared" si="13"/>
        <v>0</v>
      </c>
      <c r="S39" s="9">
        <f t="shared" si="14"/>
        <v>0</v>
      </c>
      <c r="T39" s="9">
        <f t="shared" si="15"/>
        <v>48.73116494068606</v>
      </c>
      <c r="U39" s="10">
        <f t="shared" si="16"/>
        <v>29.492465976274424</v>
      </c>
      <c r="V39" s="9">
        <f t="shared" si="17"/>
        <v>73.73116494068606</v>
      </c>
      <c r="W39" s="9">
        <f t="shared" si="18"/>
        <v>0</v>
      </c>
      <c r="X39" s="9">
        <f t="shared" si="19"/>
        <v>0</v>
      </c>
      <c r="Y39" s="9">
        <f t="shared" si="22"/>
        <v>73.73116494068606</v>
      </c>
    </row>
    <row r="40" spans="1:25" ht="12.75">
      <c r="A40" s="5">
        <v>31</v>
      </c>
      <c r="B40" s="5">
        <v>0.2464446434921015</v>
      </c>
      <c r="C40" s="5">
        <v>8</v>
      </c>
      <c r="D40" s="5">
        <v>22</v>
      </c>
      <c r="E40" s="9">
        <f t="shared" si="21"/>
        <v>11.45022500888942</v>
      </c>
      <c r="F40" s="10">
        <f t="shared" si="1"/>
        <v>0</v>
      </c>
      <c r="G40" s="9">
        <f t="shared" si="2"/>
        <v>0</v>
      </c>
      <c r="H40" s="9">
        <f t="shared" si="3"/>
        <v>1.4502250088894204</v>
      </c>
      <c r="I40" s="9">
        <f t="shared" si="4"/>
        <v>72.51125044447102</v>
      </c>
      <c r="J40" s="9">
        <f t="shared" si="5"/>
        <v>72.51125044447102</v>
      </c>
      <c r="K40" s="10">
        <f t="shared" si="6"/>
        <v>8.54977499111058</v>
      </c>
      <c r="L40" s="10">
        <f t="shared" si="7"/>
        <v>21.37443747777645</v>
      </c>
      <c r="M40" s="10">
        <f t="shared" si="8"/>
        <v>0</v>
      </c>
      <c r="N40" s="10">
        <f t="shared" si="9"/>
        <v>0</v>
      </c>
      <c r="O40" s="10">
        <f t="shared" si="10"/>
        <v>21.37443747777645</v>
      </c>
      <c r="P40" s="10">
        <f t="shared" si="11"/>
        <v>18.54977499111058</v>
      </c>
      <c r="Q40" s="9">
        <f t="shared" si="12"/>
        <v>46.37443747777645</v>
      </c>
      <c r="R40" s="9">
        <f t="shared" si="13"/>
        <v>0</v>
      </c>
      <c r="S40" s="9">
        <f t="shared" si="14"/>
        <v>0</v>
      </c>
      <c r="T40" s="9">
        <f t="shared" si="15"/>
        <v>46.37443747777645</v>
      </c>
      <c r="U40" s="10">
        <f t="shared" si="16"/>
        <v>28.54977499111058</v>
      </c>
      <c r="V40" s="9">
        <f t="shared" si="17"/>
        <v>71.37443747777645</v>
      </c>
      <c r="W40" s="9">
        <f t="shared" si="18"/>
        <v>0</v>
      </c>
      <c r="X40" s="9">
        <f t="shared" si="19"/>
        <v>0</v>
      </c>
      <c r="Y40" s="9">
        <f t="shared" si="22"/>
        <v>71.37443747777645</v>
      </c>
    </row>
    <row r="41" spans="1:25" ht="12.75">
      <c r="A41" s="5">
        <v>32</v>
      </c>
      <c r="B41" s="5">
        <v>0.544170735928728</v>
      </c>
      <c r="C41" s="5">
        <v>8</v>
      </c>
      <c r="D41" s="5">
        <v>22</v>
      </c>
      <c r="E41" s="9">
        <f t="shared" si="21"/>
        <v>15.618390303002192</v>
      </c>
      <c r="F41" s="10">
        <f t="shared" si="1"/>
        <v>0</v>
      </c>
      <c r="G41" s="9">
        <f t="shared" si="2"/>
        <v>0</v>
      </c>
      <c r="H41" s="9">
        <f t="shared" si="3"/>
        <v>5.618390303002192</v>
      </c>
      <c r="I41" s="9">
        <f t="shared" si="4"/>
        <v>280.9195151501096</v>
      </c>
      <c r="J41" s="9">
        <f t="shared" si="5"/>
        <v>280.9195151501096</v>
      </c>
      <c r="K41" s="10">
        <f t="shared" si="6"/>
        <v>4.381609696997808</v>
      </c>
      <c r="L41" s="10">
        <f t="shared" si="7"/>
        <v>10.95402424249452</v>
      </c>
      <c r="M41" s="10">
        <f t="shared" si="8"/>
        <v>0</v>
      </c>
      <c r="N41" s="10">
        <f t="shared" si="9"/>
        <v>0</v>
      </c>
      <c r="O41" s="10">
        <f t="shared" si="10"/>
        <v>10.95402424249452</v>
      </c>
      <c r="P41" s="10">
        <f t="shared" si="11"/>
        <v>14.381609696997808</v>
      </c>
      <c r="Q41" s="9">
        <f t="shared" si="12"/>
        <v>35.95402424249452</v>
      </c>
      <c r="R41" s="9">
        <f t="shared" si="13"/>
        <v>0</v>
      </c>
      <c r="S41" s="9">
        <f t="shared" si="14"/>
        <v>0</v>
      </c>
      <c r="T41" s="9">
        <f t="shared" si="15"/>
        <v>35.95402424249452</v>
      </c>
      <c r="U41" s="10">
        <f t="shared" si="16"/>
        <v>24.381609696997806</v>
      </c>
      <c r="V41" s="9">
        <f t="shared" si="17"/>
        <v>60.95402424249451</v>
      </c>
      <c r="W41" s="9">
        <f t="shared" si="18"/>
        <v>0</v>
      </c>
      <c r="X41" s="9">
        <f t="shared" si="19"/>
        <v>0</v>
      </c>
      <c r="Y41" s="9">
        <f t="shared" si="22"/>
        <v>60.95402424249451</v>
      </c>
    </row>
    <row r="42" spans="1:25" ht="12.75">
      <c r="A42" s="5">
        <v>33</v>
      </c>
      <c r="B42" s="5">
        <v>0.512124556037687</v>
      </c>
      <c r="C42" s="5">
        <v>8</v>
      </c>
      <c r="D42" s="5">
        <v>22</v>
      </c>
      <c r="E42" s="9">
        <f t="shared" si="21"/>
        <v>15.169743784527618</v>
      </c>
      <c r="F42" s="10">
        <f t="shared" si="1"/>
        <v>0</v>
      </c>
      <c r="G42" s="9">
        <f t="shared" si="2"/>
        <v>0</v>
      </c>
      <c r="H42" s="9">
        <f t="shared" si="3"/>
        <v>5.169743784527618</v>
      </c>
      <c r="I42" s="9">
        <f t="shared" si="4"/>
        <v>258.4871892263809</v>
      </c>
      <c r="J42" s="9">
        <f t="shared" si="5"/>
        <v>258.4871892263809</v>
      </c>
      <c r="K42" s="10">
        <f t="shared" si="6"/>
        <v>4.830256215472382</v>
      </c>
      <c r="L42" s="10">
        <f t="shared" si="7"/>
        <v>12.075640538680954</v>
      </c>
      <c r="M42" s="10">
        <f t="shared" si="8"/>
        <v>0</v>
      </c>
      <c r="N42" s="10">
        <f t="shared" si="9"/>
        <v>0</v>
      </c>
      <c r="O42" s="10">
        <f t="shared" si="10"/>
        <v>12.075640538680954</v>
      </c>
      <c r="P42" s="10">
        <f t="shared" si="11"/>
        <v>14.830256215472382</v>
      </c>
      <c r="Q42" s="9">
        <f t="shared" si="12"/>
        <v>37.07564053868096</v>
      </c>
      <c r="R42" s="9">
        <f t="shared" si="13"/>
        <v>0</v>
      </c>
      <c r="S42" s="9">
        <f t="shared" si="14"/>
        <v>0</v>
      </c>
      <c r="T42" s="9">
        <f t="shared" si="15"/>
        <v>37.07564053868096</v>
      </c>
      <c r="U42" s="10">
        <f t="shared" si="16"/>
        <v>24.83025621547238</v>
      </c>
      <c r="V42" s="9">
        <f t="shared" si="17"/>
        <v>62.07564053868096</v>
      </c>
      <c r="W42" s="9">
        <f t="shared" si="18"/>
        <v>0</v>
      </c>
      <c r="X42" s="9">
        <f t="shared" si="19"/>
        <v>0</v>
      </c>
      <c r="Y42" s="9">
        <f t="shared" si="22"/>
        <v>62.07564053868096</v>
      </c>
    </row>
    <row r="43" spans="1:25" ht="12.75">
      <c r="A43" s="5">
        <v>34</v>
      </c>
      <c r="B43" s="5">
        <v>0.7865918461243089</v>
      </c>
      <c r="C43" s="5">
        <v>8</v>
      </c>
      <c r="D43" s="5">
        <v>22</v>
      </c>
      <c r="E43" s="9">
        <f t="shared" si="21"/>
        <v>19.012285845740323</v>
      </c>
      <c r="F43" s="10">
        <f t="shared" si="1"/>
        <v>0</v>
      </c>
      <c r="G43" s="9">
        <f t="shared" si="2"/>
        <v>0</v>
      </c>
      <c r="H43" s="9">
        <f t="shared" si="3"/>
        <v>9.012285845740323</v>
      </c>
      <c r="I43" s="9">
        <f t="shared" si="4"/>
        <v>450.61429228701616</v>
      </c>
      <c r="J43" s="9">
        <f t="shared" si="5"/>
        <v>450.61429228701616</v>
      </c>
      <c r="K43" s="10">
        <f t="shared" si="6"/>
        <v>0.9877141542596775</v>
      </c>
      <c r="L43" s="10">
        <f t="shared" si="7"/>
        <v>2.4692853856491936</v>
      </c>
      <c r="M43" s="10">
        <f t="shared" si="8"/>
        <v>0</v>
      </c>
      <c r="N43" s="10">
        <f t="shared" si="9"/>
        <v>0</v>
      </c>
      <c r="O43" s="10">
        <f t="shared" si="10"/>
        <v>2.4692853856491936</v>
      </c>
      <c r="P43" s="10">
        <f t="shared" si="11"/>
        <v>10.987714154259677</v>
      </c>
      <c r="Q43" s="9">
        <f t="shared" si="12"/>
        <v>27.469285385649194</v>
      </c>
      <c r="R43" s="9">
        <f t="shared" si="13"/>
        <v>0</v>
      </c>
      <c r="S43" s="9">
        <f t="shared" si="14"/>
        <v>0</v>
      </c>
      <c r="T43" s="9">
        <f t="shared" si="15"/>
        <v>27.469285385649194</v>
      </c>
      <c r="U43" s="10">
        <f t="shared" si="16"/>
        <v>20.987714154259677</v>
      </c>
      <c r="V43" s="9">
        <f t="shared" si="17"/>
        <v>52.469285385649194</v>
      </c>
      <c r="W43" s="9">
        <f t="shared" si="18"/>
        <v>0</v>
      </c>
      <c r="X43" s="9">
        <f t="shared" si="19"/>
        <v>0</v>
      </c>
      <c r="Y43" s="9">
        <f t="shared" si="22"/>
        <v>52.469285385649194</v>
      </c>
    </row>
    <row r="44" spans="1:25" ht="12.75">
      <c r="A44" s="5">
        <v>35</v>
      </c>
      <c r="B44" s="5">
        <v>0.3298477868375098</v>
      </c>
      <c r="C44" s="5">
        <v>8</v>
      </c>
      <c r="D44" s="5">
        <v>22</v>
      </c>
      <c r="E44" s="9">
        <f t="shared" si="21"/>
        <v>12.617869015725137</v>
      </c>
      <c r="F44" s="10">
        <f t="shared" si="1"/>
        <v>0</v>
      </c>
      <c r="G44" s="9">
        <f t="shared" si="2"/>
        <v>0</v>
      </c>
      <c r="H44" s="9">
        <f t="shared" si="3"/>
        <v>2.6178690157251374</v>
      </c>
      <c r="I44" s="9">
        <f t="shared" si="4"/>
        <v>130.89345078625686</v>
      </c>
      <c r="J44" s="9">
        <f t="shared" si="5"/>
        <v>130.89345078625686</v>
      </c>
      <c r="K44" s="10">
        <f t="shared" si="6"/>
        <v>7.382130984274863</v>
      </c>
      <c r="L44" s="10">
        <f t="shared" si="7"/>
        <v>18.45532746068716</v>
      </c>
      <c r="M44" s="10">
        <f t="shared" si="8"/>
        <v>0</v>
      </c>
      <c r="N44" s="10">
        <f t="shared" si="9"/>
        <v>0</v>
      </c>
      <c r="O44" s="10">
        <f t="shared" si="10"/>
        <v>18.45532746068716</v>
      </c>
      <c r="P44" s="10">
        <f t="shared" si="11"/>
        <v>17.382130984274863</v>
      </c>
      <c r="Q44" s="9">
        <f t="shared" si="12"/>
        <v>43.45532746068716</v>
      </c>
      <c r="R44" s="9">
        <f t="shared" si="13"/>
        <v>0</v>
      </c>
      <c r="S44" s="9">
        <f t="shared" si="14"/>
        <v>0</v>
      </c>
      <c r="T44" s="9">
        <f t="shared" si="15"/>
        <v>43.45532746068716</v>
      </c>
      <c r="U44" s="10">
        <f t="shared" si="16"/>
        <v>27.382130984274863</v>
      </c>
      <c r="V44" s="9">
        <f t="shared" si="17"/>
        <v>68.45532746068716</v>
      </c>
      <c r="W44" s="9">
        <f t="shared" si="18"/>
        <v>0</v>
      </c>
      <c r="X44" s="9">
        <f t="shared" si="19"/>
        <v>0</v>
      </c>
      <c r="Y44" s="9">
        <f t="shared" si="22"/>
        <v>68.45532746068716</v>
      </c>
    </row>
    <row r="45" spans="1:25" ht="12.75">
      <c r="A45" s="5">
        <v>36</v>
      </c>
      <c r="B45" s="5">
        <v>0.6464415311838974</v>
      </c>
      <c r="C45" s="5">
        <v>8</v>
      </c>
      <c r="D45" s="5">
        <v>22</v>
      </c>
      <c r="E45" s="9">
        <f t="shared" si="21"/>
        <v>17.05018143657456</v>
      </c>
      <c r="F45" s="10">
        <f t="shared" si="1"/>
        <v>0</v>
      </c>
      <c r="G45" s="9">
        <f t="shared" si="2"/>
        <v>0</v>
      </c>
      <c r="H45" s="9">
        <f t="shared" si="3"/>
        <v>7.050181436574562</v>
      </c>
      <c r="I45" s="9">
        <f t="shared" si="4"/>
        <v>352.5090718287281</v>
      </c>
      <c r="J45" s="9">
        <f t="shared" si="5"/>
        <v>352.5090718287281</v>
      </c>
      <c r="K45" s="10">
        <f t="shared" si="6"/>
        <v>2.9498185634254384</v>
      </c>
      <c r="L45" s="10">
        <f t="shared" si="7"/>
        <v>7.374546408563596</v>
      </c>
      <c r="M45" s="10">
        <f t="shared" si="8"/>
        <v>0</v>
      </c>
      <c r="N45" s="10">
        <f t="shared" si="9"/>
        <v>0</v>
      </c>
      <c r="O45" s="10">
        <f t="shared" si="10"/>
        <v>7.374546408563596</v>
      </c>
      <c r="P45" s="10">
        <f t="shared" si="11"/>
        <v>12.949818563425438</v>
      </c>
      <c r="Q45" s="9">
        <f t="shared" si="12"/>
        <v>32.374546408563596</v>
      </c>
      <c r="R45" s="9">
        <f t="shared" si="13"/>
        <v>0</v>
      </c>
      <c r="S45" s="9">
        <f t="shared" si="14"/>
        <v>0</v>
      </c>
      <c r="T45" s="9">
        <f t="shared" si="15"/>
        <v>32.374546408563596</v>
      </c>
      <c r="U45" s="10">
        <f t="shared" si="16"/>
        <v>22.94981856342544</v>
      </c>
      <c r="V45" s="9">
        <f t="shared" si="17"/>
        <v>57.374546408563596</v>
      </c>
      <c r="W45" s="9">
        <f t="shared" si="18"/>
        <v>0</v>
      </c>
      <c r="X45" s="9">
        <f t="shared" si="19"/>
        <v>0</v>
      </c>
      <c r="Y45" s="9">
        <f t="shared" si="22"/>
        <v>57.374546408563596</v>
      </c>
    </row>
    <row r="46" spans="1:25" ht="12.75">
      <c r="A46" s="5">
        <v>37</v>
      </c>
      <c r="B46" s="5">
        <v>0.9136047570559276</v>
      </c>
      <c r="C46" s="5">
        <v>8</v>
      </c>
      <c r="D46" s="5">
        <v>22</v>
      </c>
      <c r="E46" s="9">
        <f t="shared" si="21"/>
        <v>20.790466598782984</v>
      </c>
      <c r="F46" s="10">
        <f t="shared" si="1"/>
        <v>0</v>
      </c>
      <c r="G46" s="9">
        <f t="shared" si="2"/>
        <v>0</v>
      </c>
      <c r="H46" s="9">
        <f t="shared" si="3"/>
        <v>10.790466598782984</v>
      </c>
      <c r="I46" s="9">
        <f t="shared" si="4"/>
        <v>539.5233299391492</v>
      </c>
      <c r="J46" s="9">
        <f t="shared" si="5"/>
        <v>539.5233299391492</v>
      </c>
      <c r="K46" s="10">
        <f t="shared" si="6"/>
        <v>0</v>
      </c>
      <c r="L46" s="10">
        <f t="shared" si="7"/>
        <v>0</v>
      </c>
      <c r="M46" s="10">
        <f t="shared" si="8"/>
        <v>0.7904665987829844</v>
      </c>
      <c r="N46" s="10">
        <f t="shared" si="9"/>
        <v>39.52332993914922</v>
      </c>
      <c r="O46" s="10">
        <f t="shared" si="10"/>
        <v>39.52332993914922</v>
      </c>
      <c r="P46" s="10">
        <f t="shared" si="11"/>
        <v>9.209533401217016</v>
      </c>
      <c r="Q46" s="9">
        <f t="shared" si="12"/>
        <v>23.02383350304254</v>
      </c>
      <c r="R46" s="9">
        <f t="shared" si="13"/>
        <v>0</v>
      </c>
      <c r="S46" s="9">
        <f t="shared" si="14"/>
        <v>0</v>
      </c>
      <c r="T46" s="9">
        <f t="shared" si="15"/>
        <v>23.02383350304254</v>
      </c>
      <c r="U46" s="10">
        <f t="shared" si="16"/>
        <v>19.209533401217016</v>
      </c>
      <c r="V46" s="9">
        <f t="shared" si="17"/>
        <v>48.02383350304254</v>
      </c>
      <c r="W46" s="9">
        <f t="shared" si="18"/>
        <v>0</v>
      </c>
      <c r="X46" s="9">
        <f t="shared" si="19"/>
        <v>0</v>
      </c>
      <c r="Y46" s="9">
        <f t="shared" si="22"/>
        <v>48.02383350304254</v>
      </c>
    </row>
    <row r="47" spans="1:25" ht="12.75">
      <c r="A47" s="5">
        <v>38</v>
      </c>
      <c r="B47" s="5">
        <v>0.7236460462648164</v>
      </c>
      <c r="C47" s="5">
        <v>8</v>
      </c>
      <c r="D47" s="5">
        <v>22</v>
      </c>
      <c r="E47" s="9">
        <f>D47-B47</f>
        <v>21.276353953735182</v>
      </c>
      <c r="F47" s="10">
        <f t="shared" si="1"/>
        <v>0</v>
      </c>
      <c r="G47" s="9">
        <f t="shared" si="2"/>
        <v>0</v>
      </c>
      <c r="H47" s="9">
        <f t="shared" si="3"/>
        <v>11.276353953735182</v>
      </c>
      <c r="I47" s="9">
        <f t="shared" si="4"/>
        <v>563.8176976867591</v>
      </c>
      <c r="J47" s="9">
        <f t="shared" si="5"/>
        <v>563.8176976867591</v>
      </c>
      <c r="K47" s="10">
        <f t="shared" si="6"/>
        <v>0</v>
      </c>
      <c r="L47" s="10">
        <f t="shared" si="7"/>
        <v>0</v>
      </c>
      <c r="M47" s="10">
        <f t="shared" si="8"/>
        <v>1.2763539537351818</v>
      </c>
      <c r="N47" s="10">
        <f t="shared" si="9"/>
        <v>63.81769768675909</v>
      </c>
      <c r="O47" s="10">
        <f t="shared" si="10"/>
        <v>63.81769768675909</v>
      </c>
      <c r="P47" s="10">
        <f t="shared" si="11"/>
        <v>8.723646046264818</v>
      </c>
      <c r="Q47" s="9">
        <f t="shared" si="12"/>
        <v>21.809115115662046</v>
      </c>
      <c r="R47" s="9">
        <f t="shared" si="13"/>
        <v>0</v>
      </c>
      <c r="S47" s="9">
        <f t="shared" si="14"/>
        <v>0</v>
      </c>
      <c r="T47" s="9">
        <f t="shared" si="15"/>
        <v>21.809115115662046</v>
      </c>
      <c r="U47" s="10">
        <f t="shared" si="16"/>
        <v>18.723646046264818</v>
      </c>
      <c r="V47" s="9">
        <f t="shared" si="17"/>
        <v>46.809115115662046</v>
      </c>
      <c r="W47" s="9">
        <f t="shared" si="18"/>
        <v>0</v>
      </c>
      <c r="X47" s="9">
        <f t="shared" si="19"/>
        <v>0</v>
      </c>
      <c r="Y47" s="9">
        <f t="shared" si="22"/>
        <v>46.809115115662046</v>
      </c>
    </row>
    <row r="48" spans="1:25" ht="12.75">
      <c r="A48" s="5">
        <v>39</v>
      </c>
      <c r="B48" s="5">
        <v>0.13914736676219608</v>
      </c>
      <c r="C48" s="5">
        <v>8</v>
      </c>
      <c r="D48" s="5">
        <v>22</v>
      </c>
      <c r="E48" s="9">
        <f aca="true" t="shared" si="23" ref="E48:E65">C48+(D48-C48)*B48</f>
        <v>9.948063134670745</v>
      </c>
      <c r="F48" s="10">
        <f t="shared" si="1"/>
        <v>0.0519368653292549</v>
      </c>
      <c r="G48" s="9">
        <f t="shared" si="2"/>
        <v>0.12984216332313725</v>
      </c>
      <c r="H48" s="9">
        <f t="shared" si="3"/>
        <v>0</v>
      </c>
      <c r="I48" s="9">
        <f t="shared" si="4"/>
        <v>0</v>
      </c>
      <c r="J48" s="9">
        <f t="shared" si="5"/>
        <v>0.12984216332313725</v>
      </c>
      <c r="K48" s="10">
        <f t="shared" si="6"/>
        <v>10.051936865329255</v>
      </c>
      <c r="L48" s="10">
        <f t="shared" si="7"/>
        <v>25.129842163323136</v>
      </c>
      <c r="M48" s="10">
        <f t="shared" si="8"/>
        <v>0</v>
      </c>
      <c r="N48" s="10">
        <f t="shared" si="9"/>
        <v>0</v>
      </c>
      <c r="O48" s="10">
        <f t="shared" si="10"/>
        <v>25.129842163323136</v>
      </c>
      <c r="P48" s="10">
        <f t="shared" si="11"/>
        <v>20.051936865329253</v>
      </c>
      <c r="Q48" s="9">
        <f t="shared" si="12"/>
        <v>50.12984216332313</v>
      </c>
      <c r="R48" s="9">
        <f t="shared" si="13"/>
        <v>0</v>
      </c>
      <c r="S48" s="9">
        <f t="shared" si="14"/>
        <v>0</v>
      </c>
      <c r="T48" s="9">
        <f t="shared" si="15"/>
        <v>50.12984216332313</v>
      </c>
      <c r="U48" s="10">
        <f t="shared" si="16"/>
        <v>30.051936865329253</v>
      </c>
      <c r="V48" s="9">
        <f t="shared" si="17"/>
        <v>75.12984216332313</v>
      </c>
      <c r="W48" s="9">
        <f t="shared" si="18"/>
        <v>0</v>
      </c>
      <c r="X48" s="9">
        <f t="shared" si="19"/>
        <v>0</v>
      </c>
      <c r="Y48" s="9">
        <f t="shared" si="22"/>
        <v>75.12984216332313</v>
      </c>
    </row>
    <row r="49" spans="1:25" ht="12.75">
      <c r="A49" s="5">
        <v>40</v>
      </c>
      <c r="B49" s="5">
        <v>0.7776159715276878</v>
      </c>
      <c r="C49" s="5">
        <v>8</v>
      </c>
      <c r="D49" s="5">
        <v>22</v>
      </c>
      <c r="E49" s="9">
        <f t="shared" si="23"/>
        <v>18.88662360138763</v>
      </c>
      <c r="F49" s="10">
        <f t="shared" si="1"/>
        <v>0</v>
      </c>
      <c r="G49" s="9">
        <f t="shared" si="2"/>
        <v>0</v>
      </c>
      <c r="H49" s="9">
        <f t="shared" si="3"/>
        <v>8.88662360138763</v>
      </c>
      <c r="I49" s="9">
        <f t="shared" si="4"/>
        <v>444.3311800693815</v>
      </c>
      <c r="J49" s="9">
        <f t="shared" si="5"/>
        <v>444.3311800693815</v>
      </c>
      <c r="K49" s="10">
        <f t="shared" si="6"/>
        <v>1.1133763986123704</v>
      </c>
      <c r="L49" s="10">
        <f t="shared" si="7"/>
        <v>2.783440996530926</v>
      </c>
      <c r="M49" s="10">
        <f t="shared" si="8"/>
        <v>0</v>
      </c>
      <c r="N49" s="10">
        <f t="shared" si="9"/>
        <v>0</v>
      </c>
      <c r="O49" s="10">
        <f t="shared" si="10"/>
        <v>2.783440996530926</v>
      </c>
      <c r="P49" s="10">
        <f t="shared" si="11"/>
        <v>11.11337639861237</v>
      </c>
      <c r="Q49" s="9">
        <f t="shared" si="12"/>
        <v>27.783440996530928</v>
      </c>
      <c r="R49" s="9">
        <f t="shared" si="13"/>
        <v>0</v>
      </c>
      <c r="S49" s="9">
        <f t="shared" si="14"/>
        <v>0</v>
      </c>
      <c r="T49" s="9">
        <f t="shared" si="15"/>
        <v>27.783440996530928</v>
      </c>
      <c r="U49" s="10">
        <f t="shared" si="16"/>
        <v>21.11337639861237</v>
      </c>
      <c r="V49" s="9">
        <f t="shared" si="17"/>
        <v>52.78344099653093</v>
      </c>
      <c r="W49" s="9">
        <f t="shared" si="18"/>
        <v>0</v>
      </c>
      <c r="X49" s="9">
        <f t="shared" si="19"/>
        <v>0</v>
      </c>
      <c r="Y49" s="9">
        <f t="shared" si="22"/>
        <v>52.78344099653093</v>
      </c>
    </row>
    <row r="50" spans="1:25" ht="12.75">
      <c r="A50" s="5">
        <v>41</v>
      </c>
      <c r="B50" s="5">
        <v>0.17778337342187633</v>
      </c>
      <c r="C50" s="5">
        <v>8</v>
      </c>
      <c r="D50" s="5">
        <v>22</v>
      </c>
      <c r="E50" s="9">
        <f t="shared" si="23"/>
        <v>10.488967227906269</v>
      </c>
      <c r="F50" s="10">
        <f t="shared" si="1"/>
        <v>0</v>
      </c>
      <c r="G50" s="9">
        <f t="shared" si="2"/>
        <v>0</v>
      </c>
      <c r="H50" s="9">
        <f t="shared" si="3"/>
        <v>0.4889672279062687</v>
      </c>
      <c r="I50" s="9">
        <f t="shared" si="4"/>
        <v>24.448361395313434</v>
      </c>
      <c r="J50" s="9">
        <f t="shared" si="5"/>
        <v>24.448361395313434</v>
      </c>
      <c r="K50" s="10">
        <f t="shared" si="6"/>
        <v>9.511032772093731</v>
      </c>
      <c r="L50" s="10">
        <f t="shared" si="7"/>
        <v>23.777581930234327</v>
      </c>
      <c r="M50" s="10">
        <f t="shared" si="8"/>
        <v>0</v>
      </c>
      <c r="N50" s="10">
        <f t="shared" si="9"/>
        <v>0</v>
      </c>
      <c r="O50" s="10">
        <f t="shared" si="10"/>
        <v>23.777581930234327</v>
      </c>
      <c r="P50" s="10">
        <f t="shared" si="11"/>
        <v>19.51103277209373</v>
      </c>
      <c r="Q50" s="9">
        <f t="shared" si="12"/>
        <v>48.77758193023433</v>
      </c>
      <c r="R50" s="9">
        <f t="shared" si="13"/>
        <v>0</v>
      </c>
      <c r="S50" s="9">
        <f t="shared" si="14"/>
        <v>0</v>
      </c>
      <c r="T50" s="9">
        <f t="shared" si="15"/>
        <v>48.77758193023433</v>
      </c>
      <c r="U50" s="10">
        <f t="shared" si="16"/>
        <v>29.51103277209373</v>
      </c>
      <c r="V50" s="9">
        <f t="shared" si="17"/>
        <v>73.77758193023433</v>
      </c>
      <c r="W50" s="9">
        <f t="shared" si="18"/>
        <v>0</v>
      </c>
      <c r="X50" s="9">
        <f t="shared" si="19"/>
        <v>0</v>
      </c>
      <c r="Y50" s="9">
        <f t="shared" si="22"/>
        <v>73.77758193023433</v>
      </c>
    </row>
    <row r="51" spans="1:25" ht="12.75">
      <c r="A51" s="5">
        <v>42</v>
      </c>
      <c r="B51" s="5">
        <v>0.2218373762474759</v>
      </c>
      <c r="C51" s="5">
        <v>8</v>
      </c>
      <c r="D51" s="5">
        <v>22</v>
      </c>
      <c r="E51" s="9">
        <f t="shared" si="23"/>
        <v>11.105723267464663</v>
      </c>
      <c r="F51" s="10">
        <f t="shared" si="1"/>
        <v>0</v>
      </c>
      <c r="G51" s="9">
        <f t="shared" si="2"/>
        <v>0</v>
      </c>
      <c r="H51" s="9">
        <f t="shared" si="3"/>
        <v>1.105723267464663</v>
      </c>
      <c r="I51" s="9">
        <f t="shared" si="4"/>
        <v>55.28616337323315</v>
      </c>
      <c r="J51" s="9">
        <f t="shared" si="5"/>
        <v>55.28616337323315</v>
      </c>
      <c r="K51" s="10">
        <f t="shared" si="6"/>
        <v>8.894276732535337</v>
      </c>
      <c r="L51" s="10">
        <f t="shared" si="7"/>
        <v>22.235691831338343</v>
      </c>
      <c r="M51" s="10">
        <f t="shared" si="8"/>
        <v>0</v>
      </c>
      <c r="N51" s="10">
        <f t="shared" si="9"/>
        <v>0</v>
      </c>
      <c r="O51" s="10">
        <f t="shared" si="10"/>
        <v>22.235691831338343</v>
      </c>
      <c r="P51" s="10">
        <f t="shared" si="11"/>
        <v>18.89427673253534</v>
      </c>
      <c r="Q51" s="9">
        <f t="shared" si="12"/>
        <v>47.23569183133834</v>
      </c>
      <c r="R51" s="9">
        <f t="shared" si="13"/>
        <v>0</v>
      </c>
      <c r="S51" s="9">
        <f t="shared" si="14"/>
        <v>0</v>
      </c>
      <c r="T51" s="9">
        <f t="shared" si="15"/>
        <v>47.23569183133834</v>
      </c>
      <c r="U51" s="10">
        <f t="shared" si="16"/>
        <v>28.89427673253534</v>
      </c>
      <c r="V51" s="9">
        <f t="shared" si="17"/>
        <v>72.23569183133834</v>
      </c>
      <c r="W51" s="9">
        <f t="shared" si="18"/>
        <v>0</v>
      </c>
      <c r="X51" s="9">
        <f t="shared" si="19"/>
        <v>0</v>
      </c>
      <c r="Y51" s="9">
        <f t="shared" si="22"/>
        <v>72.23569183133834</v>
      </c>
    </row>
    <row r="52" spans="1:25" ht="12.75">
      <c r="A52" s="5">
        <v>43</v>
      </c>
      <c r="B52" s="5">
        <v>0.87619912646085</v>
      </c>
      <c r="C52" s="5">
        <v>8</v>
      </c>
      <c r="D52" s="5">
        <v>22</v>
      </c>
      <c r="E52" s="9">
        <f t="shared" si="23"/>
        <v>20.2667877704519</v>
      </c>
      <c r="F52" s="10">
        <f t="shared" si="1"/>
        <v>0</v>
      </c>
      <c r="G52" s="9">
        <f t="shared" si="2"/>
        <v>0</v>
      </c>
      <c r="H52" s="9">
        <f t="shared" si="3"/>
        <v>10.266787770451899</v>
      </c>
      <c r="I52" s="9">
        <f t="shared" si="4"/>
        <v>513.339388522595</v>
      </c>
      <c r="J52" s="9">
        <f t="shared" si="5"/>
        <v>513.339388522595</v>
      </c>
      <c r="K52" s="10">
        <f t="shared" si="6"/>
        <v>0</v>
      </c>
      <c r="L52" s="10">
        <f t="shared" si="7"/>
        <v>0</v>
      </c>
      <c r="M52" s="10">
        <f t="shared" si="8"/>
        <v>0.2667877704518986</v>
      </c>
      <c r="N52" s="10">
        <f t="shared" si="9"/>
        <v>13.33938852259493</v>
      </c>
      <c r="O52" s="10">
        <f t="shared" si="10"/>
        <v>13.33938852259493</v>
      </c>
      <c r="P52" s="10">
        <f t="shared" si="11"/>
        <v>9.733212229548101</v>
      </c>
      <c r="Q52" s="9">
        <f t="shared" si="12"/>
        <v>24.333030573870253</v>
      </c>
      <c r="R52" s="9">
        <f t="shared" si="13"/>
        <v>0</v>
      </c>
      <c r="S52" s="9">
        <f t="shared" si="14"/>
        <v>0</v>
      </c>
      <c r="T52" s="9">
        <f t="shared" si="15"/>
        <v>24.333030573870253</v>
      </c>
      <c r="U52" s="10">
        <f t="shared" si="16"/>
        <v>19.7332122295481</v>
      </c>
      <c r="V52" s="9">
        <f t="shared" si="17"/>
        <v>49.33303057387025</v>
      </c>
      <c r="W52" s="9">
        <f t="shared" si="18"/>
        <v>0</v>
      </c>
      <c r="X52" s="9">
        <f t="shared" si="19"/>
        <v>0</v>
      </c>
      <c r="Y52" s="9">
        <f t="shared" si="22"/>
        <v>49.33303057387025</v>
      </c>
    </row>
    <row r="53" spans="1:25" ht="12.75">
      <c r="A53" s="5">
        <v>44</v>
      </c>
      <c r="B53" s="5">
        <v>0.36294797200749773</v>
      </c>
      <c r="C53" s="5">
        <v>8</v>
      </c>
      <c r="D53" s="5">
        <v>22</v>
      </c>
      <c r="E53" s="9">
        <f t="shared" si="23"/>
        <v>13.081271608104968</v>
      </c>
      <c r="F53" s="10">
        <f t="shared" si="1"/>
        <v>0</v>
      </c>
      <c r="G53" s="9">
        <f t="shared" si="2"/>
        <v>0</v>
      </c>
      <c r="H53" s="9">
        <f t="shared" si="3"/>
        <v>3.0812716081049683</v>
      </c>
      <c r="I53" s="9">
        <f t="shared" si="4"/>
        <v>154.06358040524842</v>
      </c>
      <c r="J53" s="9">
        <f t="shared" si="5"/>
        <v>154.06358040524842</v>
      </c>
      <c r="K53" s="10">
        <f t="shared" si="6"/>
        <v>6.918728391895032</v>
      </c>
      <c r="L53" s="10">
        <f t="shared" si="7"/>
        <v>17.29682097973758</v>
      </c>
      <c r="M53" s="10">
        <f t="shared" si="8"/>
        <v>0</v>
      </c>
      <c r="N53" s="10">
        <f t="shared" si="9"/>
        <v>0</v>
      </c>
      <c r="O53" s="10">
        <f t="shared" si="10"/>
        <v>17.29682097973758</v>
      </c>
      <c r="P53" s="10">
        <f t="shared" si="11"/>
        <v>16.91872839189503</v>
      </c>
      <c r="Q53" s="9">
        <f t="shared" si="12"/>
        <v>42.296820979737575</v>
      </c>
      <c r="R53" s="9">
        <f t="shared" si="13"/>
        <v>0</v>
      </c>
      <c r="S53" s="9">
        <f t="shared" si="14"/>
        <v>0</v>
      </c>
      <c r="T53" s="9">
        <f t="shared" si="15"/>
        <v>42.296820979737575</v>
      </c>
      <c r="U53" s="10">
        <f t="shared" si="16"/>
        <v>26.91872839189503</v>
      </c>
      <c r="V53" s="9">
        <f t="shared" si="17"/>
        <v>67.29682097973757</v>
      </c>
      <c r="W53" s="9">
        <f t="shared" si="18"/>
        <v>0</v>
      </c>
      <c r="X53" s="9">
        <f t="shared" si="19"/>
        <v>0</v>
      </c>
      <c r="Y53" s="9">
        <f t="shared" si="22"/>
        <v>67.29682097973757</v>
      </c>
    </row>
    <row r="54" spans="1:25" ht="12.75">
      <c r="A54" s="5">
        <v>45</v>
      </c>
      <c r="B54" s="5">
        <v>0.7233600856352285</v>
      </c>
      <c r="C54" s="5">
        <v>8</v>
      </c>
      <c r="D54" s="5">
        <v>22</v>
      </c>
      <c r="E54" s="9">
        <f t="shared" si="23"/>
        <v>18.1270411988932</v>
      </c>
      <c r="F54" s="10">
        <f t="shared" si="1"/>
        <v>0</v>
      </c>
      <c r="G54" s="9">
        <f t="shared" si="2"/>
        <v>0</v>
      </c>
      <c r="H54" s="9">
        <f t="shared" si="3"/>
        <v>8.127041198893199</v>
      </c>
      <c r="I54" s="9">
        <f t="shared" si="4"/>
        <v>406.35205994465997</v>
      </c>
      <c r="J54" s="9">
        <f t="shared" si="5"/>
        <v>406.35205994465997</v>
      </c>
      <c r="K54" s="10">
        <f t="shared" si="6"/>
        <v>1.872958801106801</v>
      </c>
      <c r="L54" s="10">
        <f t="shared" si="7"/>
        <v>4.6823970027670025</v>
      </c>
      <c r="M54" s="10">
        <f t="shared" si="8"/>
        <v>0</v>
      </c>
      <c r="N54" s="10">
        <f t="shared" si="9"/>
        <v>0</v>
      </c>
      <c r="O54" s="10">
        <f t="shared" si="10"/>
        <v>4.6823970027670025</v>
      </c>
      <c r="P54" s="10">
        <f t="shared" si="11"/>
        <v>11.872958801106801</v>
      </c>
      <c r="Q54" s="9">
        <f t="shared" si="12"/>
        <v>29.682397002767004</v>
      </c>
      <c r="R54" s="9">
        <f t="shared" si="13"/>
        <v>0</v>
      </c>
      <c r="S54" s="9">
        <f t="shared" si="14"/>
        <v>0</v>
      </c>
      <c r="T54" s="9">
        <f t="shared" si="15"/>
        <v>29.682397002767004</v>
      </c>
      <c r="U54" s="10">
        <f t="shared" si="16"/>
        <v>21.8729588011068</v>
      </c>
      <c r="V54" s="9">
        <f t="shared" si="17"/>
        <v>54.682397002767004</v>
      </c>
      <c r="W54" s="9">
        <f t="shared" si="18"/>
        <v>0</v>
      </c>
      <c r="X54" s="9">
        <f t="shared" si="19"/>
        <v>0</v>
      </c>
      <c r="Y54" s="9">
        <f t="shared" si="22"/>
        <v>54.682397002767004</v>
      </c>
    </row>
    <row r="55" spans="1:25" ht="12.75">
      <c r="A55" s="5">
        <v>46</v>
      </c>
      <c r="B55" s="5">
        <v>0.3307280235787733</v>
      </c>
      <c r="C55" s="5">
        <v>8</v>
      </c>
      <c r="D55" s="5">
        <v>22</v>
      </c>
      <c r="E55" s="9">
        <f t="shared" si="23"/>
        <v>12.630192330102826</v>
      </c>
      <c r="F55" s="10">
        <f t="shared" si="1"/>
        <v>0</v>
      </c>
      <c r="G55" s="9">
        <f t="shared" si="2"/>
        <v>0</v>
      </c>
      <c r="H55" s="9">
        <f t="shared" si="3"/>
        <v>2.630192330102826</v>
      </c>
      <c r="I55" s="9">
        <f t="shared" si="4"/>
        <v>131.5096165051413</v>
      </c>
      <c r="J55" s="9">
        <f t="shared" si="5"/>
        <v>131.5096165051413</v>
      </c>
      <c r="K55" s="10">
        <f t="shared" si="6"/>
        <v>7.369807669897174</v>
      </c>
      <c r="L55" s="10">
        <f t="shared" si="7"/>
        <v>18.424519174742933</v>
      </c>
      <c r="M55" s="10">
        <f t="shared" si="8"/>
        <v>0</v>
      </c>
      <c r="N55" s="10">
        <f t="shared" si="9"/>
        <v>0</v>
      </c>
      <c r="O55" s="10">
        <f t="shared" si="10"/>
        <v>18.424519174742933</v>
      </c>
      <c r="P55" s="10">
        <f t="shared" si="11"/>
        <v>17.369807669897174</v>
      </c>
      <c r="Q55" s="9">
        <f t="shared" si="12"/>
        <v>43.42451917474293</v>
      </c>
      <c r="R55" s="9">
        <f t="shared" si="13"/>
        <v>0</v>
      </c>
      <c r="S55" s="9">
        <f t="shared" si="14"/>
        <v>0</v>
      </c>
      <c r="T55" s="9">
        <f t="shared" si="15"/>
        <v>43.42451917474293</v>
      </c>
      <c r="U55" s="10">
        <f t="shared" si="16"/>
        <v>27.369807669897174</v>
      </c>
      <c r="V55" s="9">
        <f t="shared" si="17"/>
        <v>68.42451917474294</v>
      </c>
      <c r="W55" s="9">
        <f t="shared" si="18"/>
        <v>0</v>
      </c>
      <c r="X55" s="9">
        <f t="shared" si="19"/>
        <v>0</v>
      </c>
      <c r="Y55" s="9">
        <f t="shared" si="22"/>
        <v>68.42451917474294</v>
      </c>
    </row>
    <row r="56" spans="1:25" ht="12.75">
      <c r="A56" s="5">
        <v>47</v>
      </c>
      <c r="B56" s="5">
        <v>0.2912465671324729</v>
      </c>
      <c r="C56" s="5">
        <v>8</v>
      </c>
      <c r="D56" s="5">
        <v>22</v>
      </c>
      <c r="E56" s="9">
        <f t="shared" si="23"/>
        <v>12.07745193985462</v>
      </c>
      <c r="F56" s="10">
        <f t="shared" si="1"/>
        <v>0</v>
      </c>
      <c r="G56" s="9">
        <f t="shared" si="2"/>
        <v>0</v>
      </c>
      <c r="H56" s="9">
        <f t="shared" si="3"/>
        <v>2.0774519398546207</v>
      </c>
      <c r="I56" s="9">
        <f t="shared" si="4"/>
        <v>103.87259699273103</v>
      </c>
      <c r="J56" s="9">
        <f t="shared" si="5"/>
        <v>103.87259699273103</v>
      </c>
      <c r="K56" s="10">
        <f t="shared" si="6"/>
        <v>7.922548060145379</v>
      </c>
      <c r="L56" s="10">
        <f t="shared" si="7"/>
        <v>19.80637015036345</v>
      </c>
      <c r="M56" s="10">
        <f t="shared" si="8"/>
        <v>0</v>
      </c>
      <c r="N56" s="10">
        <f t="shared" si="9"/>
        <v>0</v>
      </c>
      <c r="O56" s="10">
        <f t="shared" si="10"/>
        <v>19.80637015036345</v>
      </c>
      <c r="P56" s="10">
        <f t="shared" si="11"/>
        <v>17.92254806014538</v>
      </c>
      <c r="Q56" s="9">
        <f t="shared" si="12"/>
        <v>44.80637015036345</v>
      </c>
      <c r="R56" s="9">
        <f t="shared" si="13"/>
        <v>0</v>
      </c>
      <c r="S56" s="9">
        <f t="shared" si="14"/>
        <v>0</v>
      </c>
      <c r="T56" s="9">
        <f t="shared" si="15"/>
        <v>44.80637015036345</v>
      </c>
      <c r="U56" s="10">
        <f t="shared" si="16"/>
        <v>27.92254806014538</v>
      </c>
      <c r="V56" s="9">
        <f t="shared" si="17"/>
        <v>69.80637015036345</v>
      </c>
      <c r="W56" s="9">
        <f t="shared" si="18"/>
        <v>0</v>
      </c>
      <c r="X56" s="9">
        <f t="shared" si="19"/>
        <v>0</v>
      </c>
      <c r="Y56" s="9">
        <f t="shared" si="22"/>
        <v>69.80637015036345</v>
      </c>
    </row>
    <row r="57" spans="1:25" ht="12.75">
      <c r="A57" s="5">
        <v>48</v>
      </c>
      <c r="B57" s="5">
        <v>0.5438628080161325</v>
      </c>
      <c r="C57" s="5">
        <v>8</v>
      </c>
      <c r="D57" s="5">
        <v>22</v>
      </c>
      <c r="E57" s="9">
        <f t="shared" si="23"/>
        <v>15.614079312225854</v>
      </c>
      <c r="F57" s="10">
        <f t="shared" si="1"/>
        <v>0</v>
      </c>
      <c r="G57" s="9">
        <f t="shared" si="2"/>
        <v>0</v>
      </c>
      <c r="H57" s="9">
        <f t="shared" si="3"/>
        <v>5.614079312225854</v>
      </c>
      <c r="I57" s="9">
        <f t="shared" si="4"/>
        <v>280.7039656112927</v>
      </c>
      <c r="J57" s="9">
        <f t="shared" si="5"/>
        <v>280.7039656112927</v>
      </c>
      <c r="K57" s="10">
        <f t="shared" si="6"/>
        <v>4.385920687774146</v>
      </c>
      <c r="L57" s="10">
        <f t="shared" si="7"/>
        <v>10.964801719435364</v>
      </c>
      <c r="M57" s="10">
        <f t="shared" si="8"/>
        <v>0</v>
      </c>
      <c r="N57" s="10">
        <f t="shared" si="9"/>
        <v>0</v>
      </c>
      <c r="O57" s="10">
        <f t="shared" si="10"/>
        <v>10.964801719435364</v>
      </c>
      <c r="P57" s="10">
        <f t="shared" si="11"/>
        <v>14.385920687774146</v>
      </c>
      <c r="Q57" s="9">
        <f t="shared" si="12"/>
        <v>35.964801719435364</v>
      </c>
      <c r="R57" s="9">
        <f t="shared" si="13"/>
        <v>0</v>
      </c>
      <c r="S57" s="9">
        <f t="shared" si="14"/>
        <v>0</v>
      </c>
      <c r="T57" s="9">
        <f t="shared" si="15"/>
        <v>35.964801719435364</v>
      </c>
      <c r="U57" s="10">
        <f t="shared" si="16"/>
        <v>24.385920687774146</v>
      </c>
      <c r="V57" s="9">
        <f t="shared" si="17"/>
        <v>60.964801719435364</v>
      </c>
      <c r="W57" s="9">
        <f t="shared" si="18"/>
        <v>0</v>
      </c>
      <c r="X57" s="9">
        <f t="shared" si="19"/>
        <v>0</v>
      </c>
      <c r="Y57" s="9">
        <f t="shared" si="22"/>
        <v>60.964801719435364</v>
      </c>
    </row>
    <row r="58" spans="1:25" ht="12.75">
      <c r="A58" s="5">
        <v>49</v>
      </c>
      <c r="B58" s="5">
        <v>0.4879645264374308</v>
      </c>
      <c r="C58" s="5">
        <v>8</v>
      </c>
      <c r="D58" s="5">
        <v>22</v>
      </c>
      <c r="E58" s="9">
        <f t="shared" si="23"/>
        <v>14.831503370124032</v>
      </c>
      <c r="F58" s="10">
        <f t="shared" si="1"/>
        <v>0</v>
      </c>
      <c r="G58" s="9">
        <f t="shared" si="2"/>
        <v>0</v>
      </c>
      <c r="H58" s="9">
        <f t="shared" si="3"/>
        <v>4.831503370124032</v>
      </c>
      <c r="I58" s="9">
        <f t="shared" si="4"/>
        <v>241.57516850620163</v>
      </c>
      <c r="J58" s="9">
        <f t="shared" si="5"/>
        <v>241.57516850620163</v>
      </c>
      <c r="K58" s="10">
        <f t="shared" si="6"/>
        <v>5.168496629875968</v>
      </c>
      <c r="L58" s="10">
        <f t="shared" si="7"/>
        <v>12.921241574689919</v>
      </c>
      <c r="M58" s="10">
        <f t="shared" si="8"/>
        <v>0</v>
      </c>
      <c r="N58" s="10">
        <f t="shared" si="9"/>
        <v>0</v>
      </c>
      <c r="O58" s="10">
        <f t="shared" si="10"/>
        <v>12.921241574689919</v>
      </c>
      <c r="P58" s="10">
        <f t="shared" si="11"/>
        <v>15.168496629875968</v>
      </c>
      <c r="Q58" s="9">
        <f t="shared" si="12"/>
        <v>37.921241574689915</v>
      </c>
      <c r="R58" s="9">
        <f t="shared" si="13"/>
        <v>0</v>
      </c>
      <c r="S58" s="9">
        <f t="shared" si="14"/>
        <v>0</v>
      </c>
      <c r="T58" s="9">
        <f t="shared" si="15"/>
        <v>37.921241574689915</v>
      </c>
      <c r="U58" s="10">
        <f t="shared" si="16"/>
        <v>25.168496629875968</v>
      </c>
      <c r="V58" s="9">
        <f t="shared" si="17"/>
        <v>62.921241574689915</v>
      </c>
      <c r="W58" s="9">
        <f t="shared" si="18"/>
        <v>0</v>
      </c>
      <c r="X58" s="9">
        <f t="shared" si="19"/>
        <v>0</v>
      </c>
      <c r="Y58" s="9">
        <f t="shared" si="22"/>
        <v>62.921241574689915</v>
      </c>
    </row>
    <row r="59" spans="1:25" ht="12.75">
      <c r="A59" s="5">
        <v>50</v>
      </c>
      <c r="B59" s="5">
        <v>0.5109411420081158</v>
      </c>
      <c r="C59" s="5">
        <v>8</v>
      </c>
      <c r="D59" s="5">
        <v>22</v>
      </c>
      <c r="E59" s="9">
        <f t="shared" si="23"/>
        <v>15.15317598811362</v>
      </c>
      <c r="F59" s="10">
        <f t="shared" si="1"/>
        <v>0</v>
      </c>
      <c r="G59" s="9">
        <f t="shared" si="2"/>
        <v>0</v>
      </c>
      <c r="H59" s="9">
        <f t="shared" si="3"/>
        <v>5.15317598811362</v>
      </c>
      <c r="I59" s="9">
        <f t="shared" si="4"/>
        <v>257.658799405681</v>
      </c>
      <c r="J59" s="9">
        <f t="shared" si="5"/>
        <v>257.658799405681</v>
      </c>
      <c r="K59" s="10">
        <f t="shared" si="6"/>
        <v>4.84682401188638</v>
      </c>
      <c r="L59" s="10">
        <f t="shared" si="7"/>
        <v>12.11706002971595</v>
      </c>
      <c r="M59" s="10">
        <f t="shared" si="8"/>
        <v>0</v>
      </c>
      <c r="N59" s="10">
        <f t="shared" si="9"/>
        <v>0</v>
      </c>
      <c r="O59" s="10">
        <f t="shared" si="10"/>
        <v>12.11706002971595</v>
      </c>
      <c r="P59" s="10">
        <f t="shared" si="11"/>
        <v>14.84682401188638</v>
      </c>
      <c r="Q59" s="9">
        <f t="shared" si="12"/>
        <v>37.11706002971595</v>
      </c>
      <c r="R59" s="9">
        <f t="shared" si="13"/>
        <v>0</v>
      </c>
      <c r="S59" s="9">
        <f t="shared" si="14"/>
        <v>0</v>
      </c>
      <c r="T59" s="9">
        <f t="shared" si="15"/>
        <v>37.11706002971595</v>
      </c>
      <c r="U59" s="10">
        <f t="shared" si="16"/>
        <v>24.84682401188638</v>
      </c>
      <c r="V59" s="9">
        <f t="shared" si="17"/>
        <v>62.11706002971595</v>
      </c>
      <c r="W59" s="9">
        <f t="shared" si="18"/>
        <v>0</v>
      </c>
      <c r="X59" s="9">
        <f t="shared" si="19"/>
        <v>0</v>
      </c>
      <c r="Y59" s="9">
        <f t="shared" si="22"/>
        <v>62.11706002971595</v>
      </c>
    </row>
    <row r="60" spans="1:25" ht="12.75">
      <c r="A60" s="5">
        <v>51</v>
      </c>
      <c r="B60" s="5">
        <v>0.16428266170527772</v>
      </c>
      <c r="C60" s="5">
        <v>8</v>
      </c>
      <c r="D60" s="5">
        <v>22</v>
      </c>
      <c r="E60" s="9">
        <f t="shared" si="23"/>
        <v>10.299957263873889</v>
      </c>
      <c r="F60" s="10">
        <f t="shared" si="1"/>
        <v>0</v>
      </c>
      <c r="G60" s="9">
        <f t="shared" si="2"/>
        <v>0</v>
      </c>
      <c r="H60" s="9">
        <f t="shared" si="3"/>
        <v>0.299957263873889</v>
      </c>
      <c r="I60" s="9">
        <f t="shared" si="4"/>
        <v>14.99786319369445</v>
      </c>
      <c r="J60" s="9">
        <f t="shared" si="5"/>
        <v>14.99786319369445</v>
      </c>
      <c r="K60" s="10">
        <f t="shared" si="6"/>
        <v>9.700042736126111</v>
      </c>
      <c r="L60" s="10">
        <f t="shared" si="7"/>
        <v>24.250106840315276</v>
      </c>
      <c r="M60" s="10">
        <f t="shared" si="8"/>
        <v>0</v>
      </c>
      <c r="N60" s="10">
        <f t="shared" si="9"/>
        <v>0</v>
      </c>
      <c r="O60" s="10">
        <f t="shared" si="10"/>
        <v>24.250106840315276</v>
      </c>
      <c r="P60" s="10">
        <f t="shared" si="11"/>
        <v>19.70004273612611</v>
      </c>
      <c r="Q60" s="9">
        <f t="shared" si="12"/>
        <v>49.250106840315276</v>
      </c>
      <c r="R60" s="9">
        <f t="shared" si="13"/>
        <v>0</v>
      </c>
      <c r="S60" s="9">
        <f t="shared" si="14"/>
        <v>0</v>
      </c>
      <c r="T60" s="9">
        <f t="shared" si="15"/>
        <v>49.250106840315276</v>
      </c>
      <c r="U60" s="10">
        <f t="shared" si="16"/>
        <v>29.70004273612611</v>
      </c>
      <c r="V60" s="9">
        <f t="shared" si="17"/>
        <v>74.25010684031528</v>
      </c>
      <c r="W60" s="9">
        <f t="shared" si="18"/>
        <v>0</v>
      </c>
      <c r="X60" s="9">
        <f t="shared" si="19"/>
        <v>0</v>
      </c>
      <c r="Y60" s="9">
        <f t="shared" si="22"/>
        <v>74.25010684031528</v>
      </c>
    </row>
    <row r="61" spans="1:25" ht="12.75">
      <c r="A61" s="5">
        <v>52</v>
      </c>
      <c r="B61" s="5">
        <v>0.631347607532504</v>
      </c>
      <c r="C61" s="5">
        <v>8</v>
      </c>
      <c r="D61" s="5">
        <v>22</v>
      </c>
      <c r="E61" s="9">
        <f t="shared" si="23"/>
        <v>16.838866505455055</v>
      </c>
      <c r="F61" s="10">
        <f t="shared" si="1"/>
        <v>0</v>
      </c>
      <c r="G61" s="9">
        <f t="shared" si="2"/>
        <v>0</v>
      </c>
      <c r="H61" s="9">
        <f t="shared" si="3"/>
        <v>6.838866505455055</v>
      </c>
      <c r="I61" s="9">
        <f t="shared" si="4"/>
        <v>341.94332527275276</v>
      </c>
      <c r="J61" s="9">
        <f t="shared" si="5"/>
        <v>341.94332527275276</v>
      </c>
      <c r="K61" s="10">
        <f t="shared" si="6"/>
        <v>3.161133494544945</v>
      </c>
      <c r="L61" s="10">
        <f t="shared" si="7"/>
        <v>7.902833736362362</v>
      </c>
      <c r="M61" s="10">
        <f t="shared" si="8"/>
        <v>0</v>
      </c>
      <c r="N61" s="10">
        <f t="shared" si="9"/>
        <v>0</v>
      </c>
      <c r="O61" s="10">
        <f t="shared" si="10"/>
        <v>7.902833736362362</v>
      </c>
      <c r="P61" s="10">
        <f t="shared" si="11"/>
        <v>13.161133494544945</v>
      </c>
      <c r="Q61" s="9">
        <f t="shared" si="12"/>
        <v>32.90283373636236</v>
      </c>
      <c r="R61" s="9">
        <f t="shared" si="13"/>
        <v>0</v>
      </c>
      <c r="S61" s="9">
        <f t="shared" si="14"/>
        <v>0</v>
      </c>
      <c r="T61" s="9">
        <f t="shared" si="15"/>
        <v>32.90283373636236</v>
      </c>
      <c r="U61" s="10">
        <f t="shared" si="16"/>
        <v>23.161133494544945</v>
      </c>
      <c r="V61" s="9">
        <f t="shared" si="17"/>
        <v>57.90283373636236</v>
      </c>
      <c r="W61" s="9">
        <f t="shared" si="18"/>
        <v>0</v>
      </c>
      <c r="X61" s="9">
        <f t="shared" si="19"/>
        <v>0</v>
      </c>
      <c r="Y61" s="9">
        <f t="shared" si="22"/>
        <v>57.90283373636236</v>
      </c>
    </row>
    <row r="62" spans="1:25" ht="12.75">
      <c r="A62" s="5">
        <v>53</v>
      </c>
      <c r="B62" s="5">
        <v>0.6761805767214177</v>
      </c>
      <c r="C62" s="5">
        <v>8</v>
      </c>
      <c r="D62" s="5">
        <v>22</v>
      </c>
      <c r="E62" s="9">
        <f t="shared" si="23"/>
        <v>17.46652807409985</v>
      </c>
      <c r="F62" s="10">
        <f t="shared" si="1"/>
        <v>0</v>
      </c>
      <c r="G62" s="9">
        <f t="shared" si="2"/>
        <v>0</v>
      </c>
      <c r="H62" s="9">
        <f t="shared" si="3"/>
        <v>7.466528074099848</v>
      </c>
      <c r="I62" s="9">
        <f t="shared" si="4"/>
        <v>373.3264037049924</v>
      </c>
      <c r="J62" s="9">
        <f t="shared" si="5"/>
        <v>373.3264037049924</v>
      </c>
      <c r="K62" s="10">
        <f t="shared" si="6"/>
        <v>2.5334719259001517</v>
      </c>
      <c r="L62" s="10">
        <f t="shared" si="7"/>
        <v>6.333679814750379</v>
      </c>
      <c r="M62" s="10">
        <f t="shared" si="8"/>
        <v>0</v>
      </c>
      <c r="N62" s="10">
        <f t="shared" si="9"/>
        <v>0</v>
      </c>
      <c r="O62" s="10">
        <f t="shared" si="10"/>
        <v>6.333679814750379</v>
      </c>
      <c r="P62" s="10">
        <f t="shared" si="11"/>
        <v>12.533471925900152</v>
      </c>
      <c r="Q62" s="9">
        <f t="shared" si="12"/>
        <v>31.33367981475038</v>
      </c>
      <c r="R62" s="9">
        <f t="shared" si="13"/>
        <v>0</v>
      </c>
      <c r="S62" s="9">
        <f t="shared" si="14"/>
        <v>0</v>
      </c>
      <c r="T62" s="9">
        <f t="shared" si="15"/>
        <v>31.33367981475038</v>
      </c>
      <c r="U62" s="10">
        <f t="shared" si="16"/>
        <v>22.53347192590015</v>
      </c>
      <c r="V62" s="9">
        <f t="shared" si="17"/>
        <v>56.33367981475038</v>
      </c>
      <c r="W62" s="9">
        <f t="shared" si="18"/>
        <v>0</v>
      </c>
      <c r="X62" s="9">
        <f t="shared" si="19"/>
        <v>0</v>
      </c>
      <c r="Y62" s="9">
        <f t="shared" si="22"/>
        <v>56.33367981475038</v>
      </c>
    </row>
    <row r="63" spans="1:25" ht="12.75">
      <c r="A63" s="5">
        <v>54</v>
      </c>
      <c r="B63" s="5">
        <v>0.9807709810435901</v>
      </c>
      <c r="C63" s="5">
        <v>8</v>
      </c>
      <c r="D63" s="5">
        <v>22</v>
      </c>
      <c r="E63" s="9">
        <f t="shared" si="23"/>
        <v>21.73079373461026</v>
      </c>
      <c r="F63" s="10">
        <f t="shared" si="1"/>
        <v>0</v>
      </c>
      <c r="G63" s="9">
        <f t="shared" si="2"/>
        <v>0</v>
      </c>
      <c r="H63" s="9">
        <f t="shared" si="3"/>
        <v>11.730793734610259</v>
      </c>
      <c r="I63" s="9">
        <f t="shared" si="4"/>
        <v>586.5396867305129</v>
      </c>
      <c r="J63" s="9">
        <f t="shared" si="5"/>
        <v>586.5396867305129</v>
      </c>
      <c r="K63" s="10">
        <f t="shared" si="6"/>
        <v>0</v>
      </c>
      <c r="L63" s="10">
        <f t="shared" si="7"/>
        <v>0</v>
      </c>
      <c r="M63" s="10">
        <f t="shared" si="8"/>
        <v>1.730793734610259</v>
      </c>
      <c r="N63" s="10">
        <f t="shared" si="9"/>
        <v>86.53968673051295</v>
      </c>
      <c r="O63" s="10">
        <f t="shared" si="10"/>
        <v>86.53968673051295</v>
      </c>
      <c r="P63" s="10">
        <f t="shared" si="11"/>
        <v>8.269206265389741</v>
      </c>
      <c r="Q63" s="9">
        <f t="shared" si="12"/>
        <v>20.673015663474352</v>
      </c>
      <c r="R63" s="9">
        <f t="shared" si="13"/>
        <v>0</v>
      </c>
      <c r="S63" s="9">
        <f t="shared" si="14"/>
        <v>0</v>
      </c>
      <c r="T63" s="9">
        <f t="shared" si="15"/>
        <v>20.673015663474352</v>
      </c>
      <c r="U63" s="10">
        <f t="shared" si="16"/>
        <v>18.26920626538974</v>
      </c>
      <c r="V63" s="9">
        <f t="shared" si="17"/>
        <v>45.67301566347435</v>
      </c>
      <c r="W63" s="9">
        <f t="shared" si="18"/>
        <v>0</v>
      </c>
      <c r="X63" s="9">
        <f t="shared" si="19"/>
        <v>0</v>
      </c>
      <c r="Y63" s="9">
        <f t="shared" si="22"/>
        <v>45.67301566347435</v>
      </c>
    </row>
    <row r="64" spans="1:25" ht="12.75">
      <c r="A64" s="5">
        <v>55</v>
      </c>
      <c r="B64" s="5">
        <v>0.3631318290980001</v>
      </c>
      <c r="C64" s="5">
        <v>8</v>
      </c>
      <c r="D64" s="5">
        <v>22</v>
      </c>
      <c r="E64" s="9">
        <f t="shared" si="23"/>
        <v>13.083845607372002</v>
      </c>
      <c r="F64" s="10">
        <f t="shared" si="1"/>
        <v>0</v>
      </c>
      <c r="G64" s="9">
        <f t="shared" si="2"/>
        <v>0</v>
      </c>
      <c r="H64" s="9">
        <f t="shared" si="3"/>
        <v>3.0838456073720018</v>
      </c>
      <c r="I64" s="9">
        <f t="shared" si="4"/>
        <v>154.19228036860008</v>
      </c>
      <c r="J64" s="9">
        <f t="shared" si="5"/>
        <v>154.19228036860008</v>
      </c>
      <c r="K64" s="10">
        <f t="shared" si="6"/>
        <v>6.916154392627998</v>
      </c>
      <c r="L64" s="10">
        <f t="shared" si="7"/>
        <v>17.290385981569997</v>
      </c>
      <c r="M64" s="10">
        <f t="shared" si="8"/>
        <v>0</v>
      </c>
      <c r="N64" s="10">
        <f t="shared" si="9"/>
        <v>0</v>
      </c>
      <c r="O64" s="10">
        <f t="shared" si="10"/>
        <v>17.290385981569997</v>
      </c>
      <c r="P64" s="10">
        <f t="shared" si="11"/>
        <v>16.916154392628</v>
      </c>
      <c r="Q64" s="9">
        <f t="shared" si="12"/>
        <v>42.29038598157</v>
      </c>
      <c r="R64" s="9">
        <f t="shared" si="13"/>
        <v>0</v>
      </c>
      <c r="S64" s="9">
        <f t="shared" si="14"/>
        <v>0</v>
      </c>
      <c r="T64" s="9">
        <f t="shared" si="15"/>
        <v>42.29038598157</v>
      </c>
      <c r="U64" s="10">
        <f t="shared" si="16"/>
        <v>26.916154392628</v>
      </c>
      <c r="V64" s="9">
        <f t="shared" si="17"/>
        <v>67.29038598157</v>
      </c>
      <c r="W64" s="9">
        <f t="shared" si="18"/>
        <v>0</v>
      </c>
      <c r="X64" s="9">
        <f t="shared" si="19"/>
        <v>0</v>
      </c>
      <c r="Y64" s="9">
        <f t="shared" si="22"/>
        <v>67.29038598157</v>
      </c>
    </row>
    <row r="65" spans="1:25" ht="12.75">
      <c r="A65" s="5">
        <v>56</v>
      </c>
      <c r="B65" s="5">
        <v>0.5290205714592287</v>
      </c>
      <c r="C65" s="5">
        <v>8</v>
      </c>
      <c r="D65" s="5">
        <v>22</v>
      </c>
      <c r="E65" s="9">
        <f t="shared" si="23"/>
        <v>15.406288000429202</v>
      </c>
      <c r="F65" s="10">
        <f t="shared" si="1"/>
        <v>0</v>
      </c>
      <c r="G65" s="9">
        <f t="shared" si="2"/>
        <v>0</v>
      </c>
      <c r="H65" s="9">
        <f t="shared" si="3"/>
        <v>5.4062880004292015</v>
      </c>
      <c r="I65" s="9">
        <f t="shared" si="4"/>
        <v>270.3144000214601</v>
      </c>
      <c r="J65" s="9">
        <f t="shared" si="5"/>
        <v>270.3144000214601</v>
      </c>
      <c r="K65" s="10">
        <f t="shared" si="6"/>
        <v>4.5937119995707985</v>
      </c>
      <c r="L65" s="10">
        <f t="shared" si="7"/>
        <v>11.484279998926997</v>
      </c>
      <c r="M65" s="10">
        <f t="shared" si="8"/>
        <v>0</v>
      </c>
      <c r="N65" s="10">
        <f t="shared" si="9"/>
        <v>0</v>
      </c>
      <c r="O65" s="10">
        <f t="shared" si="10"/>
        <v>11.484279998926997</v>
      </c>
      <c r="P65" s="10">
        <f t="shared" si="11"/>
        <v>14.593711999570798</v>
      </c>
      <c r="Q65" s="9">
        <f t="shared" si="12"/>
        <v>36.48427999892699</v>
      </c>
      <c r="R65" s="9">
        <f t="shared" si="13"/>
        <v>0</v>
      </c>
      <c r="S65" s="9">
        <f t="shared" si="14"/>
        <v>0</v>
      </c>
      <c r="T65" s="9">
        <f t="shared" si="15"/>
        <v>36.48427999892699</v>
      </c>
      <c r="U65" s="10">
        <f t="shared" si="16"/>
        <v>24.5937119995708</v>
      </c>
      <c r="V65" s="9">
        <f t="shared" si="17"/>
        <v>61.484279998927</v>
      </c>
      <c r="W65" s="9">
        <f t="shared" si="18"/>
        <v>0</v>
      </c>
      <c r="X65" s="9">
        <f t="shared" si="19"/>
        <v>0</v>
      </c>
      <c r="Y65" s="9">
        <f t="shared" si="22"/>
        <v>61.484279998927</v>
      </c>
    </row>
    <row r="66" spans="1:25" ht="12.75">
      <c r="A66" s="5">
        <v>57</v>
      </c>
      <c r="B66" s="5">
        <v>0.7223593010845724</v>
      </c>
      <c r="C66" s="5">
        <v>8</v>
      </c>
      <c r="D66" s="5">
        <v>22</v>
      </c>
      <c r="E66" s="9">
        <f>D66-B66</f>
        <v>21.277640698915427</v>
      </c>
      <c r="F66" s="10">
        <f t="shared" si="1"/>
        <v>0</v>
      </c>
      <c r="G66" s="9">
        <f t="shared" si="2"/>
        <v>0</v>
      </c>
      <c r="H66" s="9">
        <f t="shared" si="3"/>
        <v>11.277640698915427</v>
      </c>
      <c r="I66" s="9">
        <f t="shared" si="4"/>
        <v>563.8820349457714</v>
      </c>
      <c r="J66" s="9">
        <f t="shared" si="5"/>
        <v>563.8820349457714</v>
      </c>
      <c r="K66" s="10">
        <f t="shared" si="6"/>
        <v>0</v>
      </c>
      <c r="L66" s="10">
        <f t="shared" si="7"/>
        <v>0</v>
      </c>
      <c r="M66" s="10">
        <f t="shared" si="8"/>
        <v>1.2776406989154268</v>
      </c>
      <c r="N66" s="10">
        <f t="shared" si="9"/>
        <v>63.88203494577134</v>
      </c>
      <c r="O66" s="10">
        <f t="shared" si="10"/>
        <v>63.88203494577134</v>
      </c>
      <c r="P66" s="10">
        <f t="shared" si="11"/>
        <v>8.722359301084573</v>
      </c>
      <c r="Q66" s="9">
        <f t="shared" si="12"/>
        <v>21.805898252711433</v>
      </c>
      <c r="R66" s="9">
        <f t="shared" si="13"/>
        <v>0</v>
      </c>
      <c r="S66" s="9">
        <f t="shared" si="14"/>
        <v>0</v>
      </c>
      <c r="T66" s="9">
        <f t="shared" si="15"/>
        <v>21.805898252711433</v>
      </c>
      <c r="U66" s="10">
        <f t="shared" si="16"/>
        <v>18.722359301084573</v>
      </c>
      <c r="V66" s="9">
        <f t="shared" si="17"/>
        <v>46.80589825271143</v>
      </c>
      <c r="W66" s="9">
        <f t="shared" si="18"/>
        <v>0</v>
      </c>
      <c r="X66" s="9">
        <f t="shared" si="19"/>
        <v>0</v>
      </c>
      <c r="Y66" s="9">
        <f t="shared" si="22"/>
        <v>46.80589825271143</v>
      </c>
    </row>
    <row r="67" spans="1:25" ht="12.75">
      <c r="A67" s="5">
        <v>58</v>
      </c>
      <c r="B67" s="5">
        <v>0.5020229515851309</v>
      </c>
      <c r="C67" s="5">
        <v>8</v>
      </c>
      <c r="D67" s="5">
        <v>22</v>
      </c>
      <c r="E67" s="9">
        <f aca="true" t="shared" si="24" ref="E67:E84">C67+(D67-C67)*B67</f>
        <v>15.028321322191832</v>
      </c>
      <c r="F67" s="10">
        <f t="shared" si="1"/>
        <v>0</v>
      </c>
      <c r="G67" s="9">
        <f t="shared" si="2"/>
        <v>0</v>
      </c>
      <c r="H67" s="9">
        <f t="shared" si="3"/>
        <v>5.028321322191832</v>
      </c>
      <c r="I67" s="9">
        <f t="shared" si="4"/>
        <v>251.4160661095916</v>
      </c>
      <c r="J67" s="9">
        <f t="shared" si="5"/>
        <v>251.4160661095916</v>
      </c>
      <c r="K67" s="10">
        <f t="shared" si="6"/>
        <v>4.971678677808168</v>
      </c>
      <c r="L67" s="10">
        <f t="shared" si="7"/>
        <v>12.429196694520419</v>
      </c>
      <c r="M67" s="10">
        <f t="shared" si="8"/>
        <v>0</v>
      </c>
      <c r="N67" s="10">
        <f t="shared" si="9"/>
        <v>0</v>
      </c>
      <c r="O67" s="10">
        <f t="shared" si="10"/>
        <v>12.429196694520419</v>
      </c>
      <c r="P67" s="10">
        <f t="shared" si="11"/>
        <v>14.971678677808168</v>
      </c>
      <c r="Q67" s="9">
        <f t="shared" si="12"/>
        <v>37.42919669452042</v>
      </c>
      <c r="R67" s="9">
        <f t="shared" si="13"/>
        <v>0</v>
      </c>
      <c r="S67" s="9">
        <f t="shared" si="14"/>
        <v>0</v>
      </c>
      <c r="T67" s="9">
        <f t="shared" si="15"/>
        <v>37.42919669452042</v>
      </c>
      <c r="U67" s="10">
        <f t="shared" si="16"/>
        <v>24.971678677808168</v>
      </c>
      <c r="V67" s="9">
        <f t="shared" si="17"/>
        <v>62.42919669452042</v>
      </c>
      <c r="W67" s="9">
        <f t="shared" si="18"/>
        <v>0</v>
      </c>
      <c r="X67" s="9">
        <f t="shared" si="19"/>
        <v>0</v>
      </c>
      <c r="Y67" s="9">
        <f t="shared" si="22"/>
        <v>62.42919669452042</v>
      </c>
    </row>
    <row r="68" spans="1:25" ht="12.75">
      <c r="A68" s="5">
        <v>59</v>
      </c>
      <c r="B68" s="5">
        <v>0.5787345175704042</v>
      </c>
      <c r="C68" s="5">
        <v>8</v>
      </c>
      <c r="D68" s="5">
        <v>22</v>
      </c>
      <c r="E68" s="9">
        <f t="shared" si="24"/>
        <v>16.10228324598566</v>
      </c>
      <c r="F68" s="10">
        <f t="shared" si="1"/>
        <v>0</v>
      </c>
      <c r="G68" s="9">
        <f t="shared" si="2"/>
        <v>0</v>
      </c>
      <c r="H68" s="9">
        <f t="shared" si="3"/>
        <v>6.10228324598566</v>
      </c>
      <c r="I68" s="9">
        <f t="shared" si="4"/>
        <v>305.114162299283</v>
      </c>
      <c r="J68" s="9">
        <f t="shared" si="5"/>
        <v>305.114162299283</v>
      </c>
      <c r="K68" s="10">
        <f t="shared" si="6"/>
        <v>3.89771675401434</v>
      </c>
      <c r="L68" s="10">
        <f t="shared" si="7"/>
        <v>9.74429188503585</v>
      </c>
      <c r="M68" s="10">
        <f t="shared" si="8"/>
        <v>0</v>
      </c>
      <c r="N68" s="10">
        <f t="shared" si="9"/>
        <v>0</v>
      </c>
      <c r="O68" s="10">
        <f t="shared" si="10"/>
        <v>9.74429188503585</v>
      </c>
      <c r="P68" s="10">
        <f t="shared" si="11"/>
        <v>13.89771675401434</v>
      </c>
      <c r="Q68" s="9">
        <f t="shared" si="12"/>
        <v>34.74429188503585</v>
      </c>
      <c r="R68" s="9">
        <f t="shared" si="13"/>
        <v>0</v>
      </c>
      <c r="S68" s="9">
        <f t="shared" si="14"/>
        <v>0</v>
      </c>
      <c r="T68" s="9">
        <f t="shared" si="15"/>
        <v>34.74429188503585</v>
      </c>
      <c r="U68" s="10">
        <f t="shared" si="16"/>
        <v>23.89771675401434</v>
      </c>
      <c r="V68" s="9">
        <f t="shared" si="17"/>
        <v>59.74429188503585</v>
      </c>
      <c r="W68" s="9">
        <f t="shared" si="18"/>
        <v>0</v>
      </c>
      <c r="X68" s="9">
        <f t="shared" si="19"/>
        <v>0</v>
      </c>
      <c r="Y68" s="9">
        <f t="shared" si="22"/>
        <v>59.74429188503585</v>
      </c>
    </row>
    <row r="69" spans="1:25" ht="12.75">
      <c r="A69" s="5">
        <v>60</v>
      </c>
      <c r="B69" s="5">
        <v>0.963024058939375</v>
      </c>
      <c r="C69" s="5">
        <v>8</v>
      </c>
      <c r="D69" s="5">
        <v>22</v>
      </c>
      <c r="E69" s="9">
        <f t="shared" si="24"/>
        <v>21.48233682515125</v>
      </c>
      <c r="F69" s="10">
        <f t="shared" si="1"/>
        <v>0</v>
      </c>
      <c r="G69" s="9">
        <f t="shared" si="2"/>
        <v>0</v>
      </c>
      <c r="H69" s="9">
        <f t="shared" si="3"/>
        <v>11.48233682515125</v>
      </c>
      <c r="I69" s="9">
        <f t="shared" si="4"/>
        <v>574.1168412575626</v>
      </c>
      <c r="J69" s="9">
        <f t="shared" si="5"/>
        <v>574.1168412575626</v>
      </c>
      <c r="K69" s="10">
        <f t="shared" si="6"/>
        <v>0</v>
      </c>
      <c r="L69" s="10">
        <f t="shared" si="7"/>
        <v>0</v>
      </c>
      <c r="M69" s="10">
        <f t="shared" si="8"/>
        <v>1.4823368251512505</v>
      </c>
      <c r="N69" s="10">
        <f t="shared" si="9"/>
        <v>74.11684125756253</v>
      </c>
      <c r="O69" s="10">
        <f t="shared" si="10"/>
        <v>74.11684125756253</v>
      </c>
      <c r="P69" s="10">
        <f t="shared" si="11"/>
        <v>8.51766317484875</v>
      </c>
      <c r="Q69" s="9">
        <f t="shared" si="12"/>
        <v>21.294157937121874</v>
      </c>
      <c r="R69" s="9">
        <f t="shared" si="13"/>
        <v>0</v>
      </c>
      <c r="S69" s="9">
        <f t="shared" si="14"/>
        <v>0</v>
      </c>
      <c r="T69" s="9">
        <f t="shared" si="15"/>
        <v>21.294157937121874</v>
      </c>
      <c r="U69" s="10">
        <f t="shared" si="16"/>
        <v>18.51766317484875</v>
      </c>
      <c r="V69" s="9">
        <f t="shared" si="17"/>
        <v>46.294157937121874</v>
      </c>
      <c r="W69" s="9">
        <f t="shared" si="18"/>
        <v>0</v>
      </c>
      <c r="X69" s="9">
        <f t="shared" si="19"/>
        <v>0</v>
      </c>
      <c r="Y69" s="9">
        <f t="shared" si="22"/>
        <v>46.294157937121874</v>
      </c>
    </row>
    <row r="70" spans="1:25" ht="12.75">
      <c r="A70" s="5">
        <v>61</v>
      </c>
      <c r="B70" s="5">
        <v>0.07060984360225131</v>
      </c>
      <c r="C70" s="5">
        <v>8</v>
      </c>
      <c r="D70" s="5">
        <v>22</v>
      </c>
      <c r="E70" s="9">
        <f t="shared" si="24"/>
        <v>8.988537810431518</v>
      </c>
      <c r="F70" s="10">
        <f t="shared" si="1"/>
        <v>1.0114621895684817</v>
      </c>
      <c r="G70" s="9">
        <f t="shared" si="2"/>
        <v>2.528655473921204</v>
      </c>
      <c r="H70" s="9">
        <f t="shared" si="3"/>
        <v>0</v>
      </c>
      <c r="I70" s="9">
        <f t="shared" si="4"/>
        <v>0</v>
      </c>
      <c r="J70" s="9">
        <f t="shared" si="5"/>
        <v>2.528655473921204</v>
      </c>
      <c r="K70" s="10">
        <f t="shared" si="6"/>
        <v>11.011462189568482</v>
      </c>
      <c r="L70" s="10">
        <f t="shared" si="7"/>
        <v>27.528655473921205</v>
      </c>
      <c r="M70" s="10">
        <f t="shared" si="8"/>
        <v>0</v>
      </c>
      <c r="N70" s="10">
        <f t="shared" si="9"/>
        <v>0</v>
      </c>
      <c r="O70" s="10">
        <f t="shared" si="10"/>
        <v>27.528655473921205</v>
      </c>
      <c r="P70" s="10">
        <f t="shared" si="11"/>
        <v>21.011462189568483</v>
      </c>
      <c r="Q70" s="9">
        <f t="shared" si="12"/>
        <v>52.528655473921205</v>
      </c>
      <c r="R70" s="9">
        <f t="shared" si="13"/>
        <v>0</v>
      </c>
      <c r="S70" s="9">
        <f t="shared" si="14"/>
        <v>0</v>
      </c>
      <c r="T70" s="9">
        <f t="shared" si="15"/>
        <v>52.528655473921205</v>
      </c>
      <c r="U70" s="10">
        <f t="shared" si="16"/>
        <v>31.011462189568483</v>
      </c>
      <c r="V70" s="9">
        <f t="shared" si="17"/>
        <v>77.5286554739212</v>
      </c>
      <c r="W70" s="9">
        <f t="shared" si="18"/>
        <v>0</v>
      </c>
      <c r="X70" s="9">
        <f t="shared" si="19"/>
        <v>0</v>
      </c>
      <c r="Y70" s="9">
        <f t="shared" si="22"/>
        <v>77.5286554739212</v>
      </c>
    </row>
    <row r="71" spans="1:25" ht="12.75">
      <c r="A71" s="5">
        <v>62</v>
      </c>
      <c r="B71" s="5">
        <v>0.670601017710114</v>
      </c>
      <c r="C71" s="5">
        <v>8</v>
      </c>
      <c r="D71" s="5">
        <v>22</v>
      </c>
      <c r="E71" s="9">
        <f t="shared" si="24"/>
        <v>17.388414247941597</v>
      </c>
      <c r="F71" s="10">
        <f t="shared" si="1"/>
        <v>0</v>
      </c>
      <c r="G71" s="9">
        <f t="shared" si="2"/>
        <v>0</v>
      </c>
      <c r="H71" s="9">
        <f t="shared" si="3"/>
        <v>7.388414247941597</v>
      </c>
      <c r="I71" s="9">
        <f t="shared" si="4"/>
        <v>369.42071239707985</v>
      </c>
      <c r="J71" s="9">
        <f t="shared" si="5"/>
        <v>369.42071239707985</v>
      </c>
      <c r="K71" s="10">
        <f t="shared" si="6"/>
        <v>2.611585752058403</v>
      </c>
      <c r="L71" s="10">
        <f t="shared" si="7"/>
        <v>6.528964380146007</v>
      </c>
      <c r="M71" s="10">
        <f t="shared" si="8"/>
        <v>0</v>
      </c>
      <c r="N71" s="10">
        <f t="shared" si="9"/>
        <v>0</v>
      </c>
      <c r="O71" s="10">
        <f t="shared" si="10"/>
        <v>6.528964380146007</v>
      </c>
      <c r="P71" s="10">
        <f t="shared" si="11"/>
        <v>12.611585752058403</v>
      </c>
      <c r="Q71" s="9">
        <f t="shared" si="12"/>
        <v>31.528964380146007</v>
      </c>
      <c r="R71" s="9">
        <f t="shared" si="13"/>
        <v>0</v>
      </c>
      <c r="S71" s="9">
        <f t="shared" si="14"/>
        <v>0</v>
      </c>
      <c r="T71" s="9">
        <f t="shared" si="15"/>
        <v>31.528964380146007</v>
      </c>
      <c r="U71" s="10">
        <f t="shared" si="16"/>
        <v>22.611585752058403</v>
      </c>
      <c r="V71" s="9">
        <f t="shared" si="17"/>
        <v>56.52896438014601</v>
      </c>
      <c r="W71" s="9">
        <f t="shared" si="18"/>
        <v>0</v>
      </c>
      <c r="X71" s="9">
        <f t="shared" si="19"/>
        <v>0</v>
      </c>
      <c r="Y71" s="9">
        <f t="shared" si="22"/>
        <v>56.52896438014601</v>
      </c>
    </row>
    <row r="72" spans="1:25" ht="12.75">
      <c r="A72" s="5">
        <v>63</v>
      </c>
      <c r="B72" s="5">
        <v>0.18392193103003152</v>
      </c>
      <c r="C72" s="5">
        <v>8</v>
      </c>
      <c r="D72" s="5">
        <v>22</v>
      </c>
      <c r="E72" s="9">
        <f t="shared" si="24"/>
        <v>10.574907034420441</v>
      </c>
      <c r="F72" s="10">
        <f t="shared" si="1"/>
        <v>0</v>
      </c>
      <c r="G72" s="9">
        <f t="shared" si="2"/>
        <v>0</v>
      </c>
      <c r="H72" s="9">
        <f t="shared" si="3"/>
        <v>0.5749070344204412</v>
      </c>
      <c r="I72" s="9">
        <f t="shared" si="4"/>
        <v>28.74535172102206</v>
      </c>
      <c r="J72" s="9">
        <f t="shared" si="5"/>
        <v>28.74535172102206</v>
      </c>
      <c r="K72" s="10">
        <f t="shared" si="6"/>
        <v>9.425092965579559</v>
      </c>
      <c r="L72" s="10">
        <f t="shared" si="7"/>
        <v>23.562732413948897</v>
      </c>
      <c r="M72" s="10">
        <f t="shared" si="8"/>
        <v>0</v>
      </c>
      <c r="N72" s="10">
        <f t="shared" si="9"/>
        <v>0</v>
      </c>
      <c r="O72" s="10">
        <f t="shared" si="10"/>
        <v>23.562732413948897</v>
      </c>
      <c r="P72" s="10">
        <f t="shared" si="11"/>
        <v>19.42509296557956</v>
      </c>
      <c r="Q72" s="9">
        <f t="shared" si="12"/>
        <v>48.56273241394889</v>
      </c>
      <c r="R72" s="9">
        <f t="shared" si="13"/>
        <v>0</v>
      </c>
      <c r="S72" s="9">
        <f t="shared" si="14"/>
        <v>0</v>
      </c>
      <c r="T72" s="9">
        <f t="shared" si="15"/>
        <v>48.56273241394889</v>
      </c>
      <c r="U72" s="10">
        <f t="shared" si="16"/>
        <v>29.42509296557956</v>
      </c>
      <c r="V72" s="9">
        <f t="shared" si="17"/>
        <v>73.5627324139489</v>
      </c>
      <c r="W72" s="9">
        <f t="shared" si="18"/>
        <v>0</v>
      </c>
      <c r="X72" s="9">
        <f t="shared" si="19"/>
        <v>0</v>
      </c>
      <c r="Y72" s="9">
        <f t="shared" si="22"/>
        <v>73.5627324139489</v>
      </c>
    </row>
    <row r="73" spans="1:25" ht="12.75">
      <c r="A73" s="5">
        <v>64</v>
      </c>
      <c r="B73" s="5">
        <v>0.5086116459395165</v>
      </c>
      <c r="C73" s="5">
        <v>8</v>
      </c>
      <c r="D73" s="5">
        <v>22</v>
      </c>
      <c r="E73" s="9">
        <f t="shared" si="24"/>
        <v>15.120563043153231</v>
      </c>
      <c r="F73" s="10">
        <f t="shared" si="1"/>
        <v>0</v>
      </c>
      <c r="G73" s="9">
        <f t="shared" si="2"/>
        <v>0</v>
      </c>
      <c r="H73" s="9">
        <f t="shared" si="3"/>
        <v>5.120563043153231</v>
      </c>
      <c r="I73" s="9">
        <f t="shared" si="4"/>
        <v>256.02815215766157</v>
      </c>
      <c r="J73" s="9">
        <f t="shared" si="5"/>
        <v>256.02815215766157</v>
      </c>
      <c r="K73" s="10">
        <f t="shared" si="6"/>
        <v>4.879436956846769</v>
      </c>
      <c r="L73" s="10">
        <f t="shared" si="7"/>
        <v>12.198592392116922</v>
      </c>
      <c r="M73" s="10">
        <f t="shared" si="8"/>
        <v>0</v>
      </c>
      <c r="N73" s="10">
        <f t="shared" si="9"/>
        <v>0</v>
      </c>
      <c r="O73" s="10">
        <f t="shared" si="10"/>
        <v>12.198592392116922</v>
      </c>
      <c r="P73" s="10">
        <f t="shared" si="11"/>
        <v>14.879436956846769</v>
      </c>
      <c r="Q73" s="9">
        <f t="shared" si="12"/>
        <v>37.19859239211692</v>
      </c>
      <c r="R73" s="9">
        <f t="shared" si="13"/>
        <v>0</v>
      </c>
      <c r="S73" s="9">
        <f t="shared" si="14"/>
        <v>0</v>
      </c>
      <c r="T73" s="9">
        <f t="shared" si="15"/>
        <v>37.19859239211692</v>
      </c>
      <c r="U73" s="10">
        <f t="shared" si="16"/>
        <v>24.879436956846767</v>
      </c>
      <c r="V73" s="9">
        <f t="shared" si="17"/>
        <v>62.19859239211692</v>
      </c>
      <c r="W73" s="9">
        <f t="shared" si="18"/>
        <v>0</v>
      </c>
      <c r="X73" s="9">
        <f t="shared" si="19"/>
        <v>0</v>
      </c>
      <c r="Y73" s="9">
        <f t="shared" si="22"/>
        <v>62.19859239211692</v>
      </c>
    </row>
    <row r="74" spans="1:25" ht="12.75">
      <c r="A74" s="5">
        <v>65</v>
      </c>
      <c r="B74" s="5">
        <v>0.28630177199120954</v>
      </c>
      <c r="C74" s="5">
        <v>8</v>
      </c>
      <c r="D74" s="5">
        <v>22</v>
      </c>
      <c r="E74" s="9">
        <f t="shared" si="24"/>
        <v>12.008224807876934</v>
      </c>
      <c r="F74" s="10">
        <f t="shared" si="1"/>
        <v>0</v>
      </c>
      <c r="G74" s="9">
        <f t="shared" si="2"/>
        <v>0</v>
      </c>
      <c r="H74" s="9">
        <f t="shared" si="3"/>
        <v>2.0082248078769336</v>
      </c>
      <c r="I74" s="9">
        <f t="shared" si="4"/>
        <v>100.41124039384668</v>
      </c>
      <c r="J74" s="9">
        <f t="shared" si="5"/>
        <v>100.41124039384668</v>
      </c>
      <c r="K74" s="10">
        <f t="shared" si="6"/>
        <v>7.991775192123066</v>
      </c>
      <c r="L74" s="10">
        <f t="shared" si="7"/>
        <v>19.979437980307665</v>
      </c>
      <c r="M74" s="10">
        <f t="shared" si="8"/>
        <v>0</v>
      </c>
      <c r="N74" s="10">
        <f t="shared" si="9"/>
        <v>0</v>
      </c>
      <c r="O74" s="10">
        <f t="shared" si="10"/>
        <v>19.979437980307665</v>
      </c>
      <c r="P74" s="10">
        <f t="shared" si="11"/>
        <v>17.991775192123065</v>
      </c>
      <c r="Q74" s="9">
        <f t="shared" si="12"/>
        <v>44.979437980307665</v>
      </c>
      <c r="R74" s="9">
        <f t="shared" si="13"/>
        <v>0</v>
      </c>
      <c r="S74" s="9">
        <f t="shared" si="14"/>
        <v>0</v>
      </c>
      <c r="T74" s="9">
        <f t="shared" si="15"/>
        <v>44.979437980307665</v>
      </c>
      <c r="U74" s="10">
        <f t="shared" si="16"/>
        <v>27.991775192123065</v>
      </c>
      <c r="V74" s="9">
        <f t="shared" si="17"/>
        <v>69.97943798030767</v>
      </c>
      <c r="W74" s="9">
        <f t="shared" si="18"/>
        <v>0</v>
      </c>
      <c r="X74" s="9">
        <f t="shared" si="19"/>
        <v>0</v>
      </c>
      <c r="Y74" s="9">
        <f t="shared" si="22"/>
        <v>69.97943798030767</v>
      </c>
    </row>
    <row r="75" spans="1:25" ht="12.75">
      <c r="A75" s="5">
        <v>66</v>
      </c>
      <c r="B75" s="5">
        <v>0.9810297256689078</v>
      </c>
      <c r="C75" s="5">
        <v>8</v>
      </c>
      <c r="D75" s="5">
        <v>22</v>
      </c>
      <c r="E75" s="9">
        <f t="shared" si="24"/>
        <v>21.73441615936471</v>
      </c>
      <c r="F75" s="10">
        <f aca="true" t="shared" si="25" ref="F75:F109">IF(E75&gt;10,0,10-E75)</f>
        <v>0</v>
      </c>
      <c r="G75" s="9">
        <f aca="true" t="shared" si="26" ref="G75:G109">2.5*F75</f>
        <v>0</v>
      </c>
      <c r="H75" s="9">
        <f aca="true" t="shared" si="27" ref="H75:H109">IF(E75&gt;10,E75-10,0)</f>
        <v>11.73441615936471</v>
      </c>
      <c r="I75" s="9">
        <f aca="true" t="shared" si="28" ref="I75:I109">H75*50</f>
        <v>586.7208079682355</v>
      </c>
      <c r="J75" s="9">
        <f aca="true" t="shared" si="29" ref="J75:J109">I75+G75</f>
        <v>586.7208079682355</v>
      </c>
      <c r="K75" s="10">
        <f aca="true" t="shared" si="30" ref="K75:K109">IF(E75&gt;20,0,20-E75)</f>
        <v>0</v>
      </c>
      <c r="L75" s="10">
        <f aca="true" t="shared" si="31" ref="L75:L109">K75*2.5</f>
        <v>0</v>
      </c>
      <c r="M75" s="10">
        <f aca="true" t="shared" si="32" ref="M75:M109">IF(E75&gt;20,E75-20,0)</f>
        <v>1.7344161593647094</v>
      </c>
      <c r="N75" s="10">
        <f aca="true" t="shared" si="33" ref="N75:N109">M75*50</f>
        <v>86.72080796823548</v>
      </c>
      <c r="O75" s="10">
        <f aca="true" t="shared" si="34" ref="O75:O109">L75+N75</f>
        <v>86.72080796823548</v>
      </c>
      <c r="P75" s="10">
        <f aca="true" t="shared" si="35" ref="P75:P109">IF(E75&gt;30,0,30-E75)</f>
        <v>8.26558384063529</v>
      </c>
      <c r="Q75" s="9">
        <f aca="true" t="shared" si="36" ref="Q75:Q109">P75*2.5</f>
        <v>20.663959601588225</v>
      </c>
      <c r="R75" s="9">
        <f aca="true" t="shared" si="37" ref="R75:R109">IF(E75&gt;30,E75-30,0)</f>
        <v>0</v>
      </c>
      <c r="S75" s="9">
        <f aca="true" t="shared" si="38" ref="S75:S109">R75*50</f>
        <v>0</v>
      </c>
      <c r="T75" s="9">
        <f aca="true" t="shared" si="39" ref="T75:T109">S75+Q75</f>
        <v>20.663959601588225</v>
      </c>
      <c r="U75" s="10">
        <f aca="true" t="shared" si="40" ref="U75:U109">IF(E75&gt;40,0,40-E75)</f>
        <v>18.26558384063529</v>
      </c>
      <c r="V75" s="9">
        <f aca="true" t="shared" si="41" ref="V75:V109">U75*2.5</f>
        <v>45.663959601588225</v>
      </c>
      <c r="W75" s="9">
        <f aca="true" t="shared" si="42" ref="W75:W109">IF(E75&gt;40,E75-40,0)</f>
        <v>0</v>
      </c>
      <c r="X75" s="9">
        <f aca="true" t="shared" si="43" ref="X75:X109">W75*50</f>
        <v>0</v>
      </c>
      <c r="Y75" s="9">
        <f t="shared" si="22"/>
        <v>45.663959601588225</v>
      </c>
    </row>
    <row r="76" spans="1:25" ht="12.75">
      <c r="A76" s="5">
        <v>67</v>
      </c>
      <c r="B76" s="5">
        <v>0.9042627943433228</v>
      </c>
      <c r="C76" s="5">
        <v>8</v>
      </c>
      <c r="D76" s="5">
        <v>22</v>
      </c>
      <c r="E76" s="9">
        <f t="shared" si="24"/>
        <v>20.65967912080652</v>
      </c>
      <c r="F76" s="10">
        <f t="shared" si="25"/>
        <v>0</v>
      </c>
      <c r="G76" s="9">
        <f t="shared" si="26"/>
        <v>0</v>
      </c>
      <c r="H76" s="9">
        <f t="shared" si="27"/>
        <v>10.65967912080652</v>
      </c>
      <c r="I76" s="9">
        <f t="shared" si="28"/>
        <v>532.983956040326</v>
      </c>
      <c r="J76" s="9">
        <f t="shared" si="29"/>
        <v>532.983956040326</v>
      </c>
      <c r="K76" s="10">
        <f t="shared" si="30"/>
        <v>0</v>
      </c>
      <c r="L76" s="10">
        <f t="shared" si="31"/>
        <v>0</v>
      </c>
      <c r="M76" s="10">
        <f t="shared" si="32"/>
        <v>0.6596791208065191</v>
      </c>
      <c r="N76" s="10">
        <f t="shared" si="33"/>
        <v>32.98395604032596</v>
      </c>
      <c r="O76" s="10">
        <f t="shared" si="34"/>
        <v>32.98395604032596</v>
      </c>
      <c r="P76" s="10">
        <f t="shared" si="35"/>
        <v>9.34032087919348</v>
      </c>
      <c r="Q76" s="9">
        <f t="shared" si="36"/>
        <v>23.350802197983704</v>
      </c>
      <c r="R76" s="9">
        <f t="shared" si="37"/>
        <v>0</v>
      </c>
      <c r="S76" s="9">
        <f t="shared" si="38"/>
        <v>0</v>
      </c>
      <c r="T76" s="9">
        <f t="shared" si="39"/>
        <v>23.350802197983704</v>
      </c>
      <c r="U76" s="10">
        <f t="shared" si="40"/>
        <v>19.34032087919348</v>
      </c>
      <c r="V76" s="9">
        <f t="shared" si="41"/>
        <v>48.350802197983704</v>
      </c>
      <c r="W76" s="9">
        <f t="shared" si="42"/>
        <v>0</v>
      </c>
      <c r="X76" s="9">
        <f t="shared" si="43"/>
        <v>0</v>
      </c>
      <c r="Y76" s="9">
        <f t="shared" si="22"/>
        <v>48.350802197983704</v>
      </c>
    </row>
    <row r="77" spans="1:25" ht="12.75">
      <c r="A77" s="5">
        <v>68</v>
      </c>
      <c r="B77" s="5">
        <v>0.9762302457731744</v>
      </c>
      <c r="C77" s="5">
        <v>8</v>
      </c>
      <c r="D77" s="5">
        <v>22</v>
      </c>
      <c r="E77" s="9">
        <f t="shared" si="24"/>
        <v>21.667223440824444</v>
      </c>
      <c r="F77" s="10">
        <f t="shared" si="25"/>
        <v>0</v>
      </c>
      <c r="G77" s="9">
        <f t="shared" si="26"/>
        <v>0</v>
      </c>
      <c r="H77" s="9">
        <f t="shared" si="27"/>
        <v>11.667223440824444</v>
      </c>
      <c r="I77" s="9">
        <f t="shared" si="28"/>
        <v>583.3611720412222</v>
      </c>
      <c r="J77" s="9">
        <f t="shared" si="29"/>
        <v>583.3611720412222</v>
      </c>
      <c r="K77" s="10">
        <f t="shared" si="30"/>
        <v>0</v>
      </c>
      <c r="L77" s="10">
        <f t="shared" si="31"/>
        <v>0</v>
      </c>
      <c r="M77" s="10">
        <f t="shared" si="32"/>
        <v>1.6672234408244435</v>
      </c>
      <c r="N77" s="10">
        <f t="shared" si="33"/>
        <v>83.36117204122218</v>
      </c>
      <c r="O77" s="10">
        <f t="shared" si="34"/>
        <v>83.36117204122218</v>
      </c>
      <c r="P77" s="10">
        <f t="shared" si="35"/>
        <v>8.332776559175556</v>
      </c>
      <c r="Q77" s="9">
        <f t="shared" si="36"/>
        <v>20.83194139793889</v>
      </c>
      <c r="R77" s="9">
        <f t="shared" si="37"/>
        <v>0</v>
      </c>
      <c r="S77" s="9">
        <f t="shared" si="38"/>
        <v>0</v>
      </c>
      <c r="T77" s="9">
        <f t="shared" si="39"/>
        <v>20.83194139793889</v>
      </c>
      <c r="U77" s="10">
        <f t="shared" si="40"/>
        <v>18.332776559175556</v>
      </c>
      <c r="V77" s="9">
        <f t="shared" si="41"/>
        <v>45.83194139793889</v>
      </c>
      <c r="W77" s="9">
        <f t="shared" si="42"/>
        <v>0</v>
      </c>
      <c r="X77" s="9">
        <f t="shared" si="43"/>
        <v>0</v>
      </c>
      <c r="Y77" s="9">
        <f t="shared" si="22"/>
        <v>45.83194139793889</v>
      </c>
    </row>
    <row r="78" spans="1:25" ht="12.75">
      <c r="A78" s="5">
        <v>69</v>
      </c>
      <c r="B78" s="5">
        <v>0.7685707383458791</v>
      </c>
      <c r="C78" s="5">
        <v>8</v>
      </c>
      <c r="D78" s="5">
        <v>22</v>
      </c>
      <c r="E78" s="9">
        <f t="shared" si="24"/>
        <v>18.759990336842307</v>
      </c>
      <c r="F78" s="10">
        <f t="shared" si="25"/>
        <v>0</v>
      </c>
      <c r="G78" s="9">
        <f t="shared" si="26"/>
        <v>0</v>
      </c>
      <c r="H78" s="9">
        <f t="shared" si="27"/>
        <v>8.759990336842307</v>
      </c>
      <c r="I78" s="9">
        <f t="shared" si="28"/>
        <v>437.9995168421153</v>
      </c>
      <c r="J78" s="9">
        <f t="shared" si="29"/>
        <v>437.9995168421153</v>
      </c>
      <c r="K78" s="10">
        <f t="shared" si="30"/>
        <v>1.240009663157693</v>
      </c>
      <c r="L78" s="10">
        <f t="shared" si="31"/>
        <v>3.1000241578942322</v>
      </c>
      <c r="M78" s="10">
        <f t="shared" si="32"/>
        <v>0</v>
      </c>
      <c r="N78" s="10">
        <f t="shared" si="33"/>
        <v>0</v>
      </c>
      <c r="O78" s="10">
        <f t="shared" si="34"/>
        <v>3.1000241578942322</v>
      </c>
      <c r="P78" s="10">
        <f t="shared" si="35"/>
        <v>11.240009663157693</v>
      </c>
      <c r="Q78" s="9">
        <f t="shared" si="36"/>
        <v>28.100024157894232</v>
      </c>
      <c r="R78" s="9">
        <f t="shared" si="37"/>
        <v>0</v>
      </c>
      <c r="S78" s="9">
        <f t="shared" si="38"/>
        <v>0</v>
      </c>
      <c r="T78" s="9">
        <f t="shared" si="39"/>
        <v>28.100024157894232</v>
      </c>
      <c r="U78" s="10">
        <f t="shared" si="40"/>
        <v>21.240009663157693</v>
      </c>
      <c r="V78" s="9">
        <f t="shared" si="41"/>
        <v>53.10002415789423</v>
      </c>
      <c r="W78" s="9">
        <f t="shared" si="42"/>
        <v>0</v>
      </c>
      <c r="X78" s="9">
        <f t="shared" si="43"/>
        <v>0</v>
      </c>
      <c r="Y78" s="9">
        <f t="shared" si="22"/>
        <v>53.10002415789423</v>
      </c>
    </row>
    <row r="79" spans="1:25" ht="12.75">
      <c r="A79" s="5">
        <v>70</v>
      </c>
      <c r="B79" s="5">
        <v>0.3445482948784315</v>
      </c>
      <c r="C79" s="5">
        <v>8</v>
      </c>
      <c r="D79" s="5">
        <v>22</v>
      </c>
      <c r="E79" s="9">
        <f t="shared" si="24"/>
        <v>12.823676128298041</v>
      </c>
      <c r="F79" s="10">
        <f t="shared" si="25"/>
        <v>0</v>
      </c>
      <c r="G79" s="9">
        <f t="shared" si="26"/>
        <v>0</v>
      </c>
      <c r="H79" s="9">
        <f t="shared" si="27"/>
        <v>2.8236761282980414</v>
      </c>
      <c r="I79" s="9">
        <f t="shared" si="28"/>
        <v>141.18380641490208</v>
      </c>
      <c r="J79" s="9">
        <f t="shared" si="29"/>
        <v>141.18380641490208</v>
      </c>
      <c r="K79" s="10">
        <f t="shared" si="30"/>
        <v>7.176323871701959</v>
      </c>
      <c r="L79" s="10">
        <f t="shared" si="31"/>
        <v>17.940809679254897</v>
      </c>
      <c r="M79" s="10">
        <f t="shared" si="32"/>
        <v>0</v>
      </c>
      <c r="N79" s="10">
        <f t="shared" si="33"/>
        <v>0</v>
      </c>
      <c r="O79" s="10">
        <f t="shared" si="34"/>
        <v>17.940809679254897</v>
      </c>
      <c r="P79" s="10">
        <f t="shared" si="35"/>
        <v>17.17632387170196</v>
      </c>
      <c r="Q79" s="9">
        <f t="shared" si="36"/>
        <v>42.9408096792549</v>
      </c>
      <c r="R79" s="9">
        <f t="shared" si="37"/>
        <v>0</v>
      </c>
      <c r="S79" s="9">
        <f t="shared" si="38"/>
        <v>0</v>
      </c>
      <c r="T79" s="9">
        <f t="shared" si="39"/>
        <v>42.9408096792549</v>
      </c>
      <c r="U79" s="10">
        <f t="shared" si="40"/>
        <v>27.17632387170196</v>
      </c>
      <c r="V79" s="9">
        <f t="shared" si="41"/>
        <v>67.9408096792549</v>
      </c>
      <c r="W79" s="9">
        <f t="shared" si="42"/>
        <v>0</v>
      </c>
      <c r="X79" s="9">
        <f t="shared" si="43"/>
        <v>0</v>
      </c>
      <c r="Y79" s="9">
        <f t="shared" si="22"/>
        <v>67.9408096792549</v>
      </c>
    </row>
    <row r="80" spans="1:25" ht="12.75">
      <c r="A80" s="5">
        <v>71</v>
      </c>
      <c r="B80" s="5">
        <v>0.020131001076025834</v>
      </c>
      <c r="C80" s="5">
        <v>8</v>
      </c>
      <c r="D80" s="5">
        <v>22</v>
      </c>
      <c r="E80" s="9">
        <f t="shared" si="24"/>
        <v>8.281834015064362</v>
      </c>
      <c r="F80" s="10">
        <f t="shared" si="25"/>
        <v>1.7181659849356379</v>
      </c>
      <c r="G80" s="9">
        <f t="shared" si="26"/>
        <v>4.295414962339095</v>
      </c>
      <c r="H80" s="9">
        <f t="shared" si="27"/>
        <v>0</v>
      </c>
      <c r="I80" s="9">
        <f t="shared" si="28"/>
        <v>0</v>
      </c>
      <c r="J80" s="9">
        <f t="shared" si="29"/>
        <v>4.295414962339095</v>
      </c>
      <c r="K80" s="10">
        <f t="shared" si="30"/>
        <v>11.718165984935638</v>
      </c>
      <c r="L80" s="10">
        <f t="shared" si="31"/>
        <v>29.295414962339095</v>
      </c>
      <c r="M80" s="10">
        <f t="shared" si="32"/>
        <v>0</v>
      </c>
      <c r="N80" s="10">
        <f t="shared" si="33"/>
        <v>0</v>
      </c>
      <c r="O80" s="10">
        <f t="shared" si="34"/>
        <v>29.295414962339095</v>
      </c>
      <c r="P80" s="10">
        <f t="shared" si="35"/>
        <v>21.718165984935638</v>
      </c>
      <c r="Q80" s="9">
        <f t="shared" si="36"/>
        <v>54.295414962339095</v>
      </c>
      <c r="R80" s="9">
        <f t="shared" si="37"/>
        <v>0</v>
      </c>
      <c r="S80" s="9">
        <f t="shared" si="38"/>
        <v>0</v>
      </c>
      <c r="T80" s="9">
        <f t="shared" si="39"/>
        <v>54.295414962339095</v>
      </c>
      <c r="U80" s="10">
        <f t="shared" si="40"/>
        <v>31.718165984935638</v>
      </c>
      <c r="V80" s="9">
        <f t="shared" si="41"/>
        <v>79.2954149623391</v>
      </c>
      <c r="W80" s="9">
        <f t="shared" si="42"/>
        <v>0</v>
      </c>
      <c r="X80" s="9">
        <f t="shared" si="43"/>
        <v>0</v>
      </c>
      <c r="Y80" s="9">
        <f t="shared" si="22"/>
        <v>79.2954149623391</v>
      </c>
    </row>
    <row r="81" spans="1:25" ht="12.75">
      <c r="A81" s="5">
        <v>72</v>
      </c>
      <c r="B81" s="5">
        <v>0.9178885676497157</v>
      </c>
      <c r="C81" s="5">
        <v>8</v>
      </c>
      <c r="D81" s="5">
        <v>22</v>
      </c>
      <c r="E81" s="9">
        <f t="shared" si="24"/>
        <v>20.85043994709602</v>
      </c>
      <c r="F81" s="10">
        <f t="shared" si="25"/>
        <v>0</v>
      </c>
      <c r="G81" s="9">
        <f t="shared" si="26"/>
        <v>0</v>
      </c>
      <c r="H81" s="9">
        <f t="shared" si="27"/>
        <v>10.85043994709602</v>
      </c>
      <c r="I81" s="9">
        <f t="shared" si="28"/>
        <v>542.521997354801</v>
      </c>
      <c r="J81" s="9">
        <f t="shared" si="29"/>
        <v>542.521997354801</v>
      </c>
      <c r="K81" s="10">
        <f t="shared" si="30"/>
        <v>0</v>
      </c>
      <c r="L81" s="10">
        <f t="shared" si="31"/>
        <v>0</v>
      </c>
      <c r="M81" s="10">
        <f t="shared" si="32"/>
        <v>0.8504399470960209</v>
      </c>
      <c r="N81" s="10">
        <f t="shared" si="33"/>
        <v>42.521997354801044</v>
      </c>
      <c r="O81" s="10">
        <f t="shared" si="34"/>
        <v>42.521997354801044</v>
      </c>
      <c r="P81" s="10">
        <f t="shared" si="35"/>
        <v>9.14956005290398</v>
      </c>
      <c r="Q81" s="9">
        <f t="shared" si="36"/>
        <v>22.873900132259948</v>
      </c>
      <c r="R81" s="9">
        <f t="shared" si="37"/>
        <v>0</v>
      </c>
      <c r="S81" s="9">
        <f t="shared" si="38"/>
        <v>0</v>
      </c>
      <c r="T81" s="9">
        <f t="shared" si="39"/>
        <v>22.873900132259948</v>
      </c>
      <c r="U81" s="10">
        <f t="shared" si="40"/>
        <v>19.14956005290398</v>
      </c>
      <c r="V81" s="9">
        <f t="shared" si="41"/>
        <v>47.87390013225995</v>
      </c>
      <c r="W81" s="9">
        <f t="shared" si="42"/>
        <v>0</v>
      </c>
      <c r="X81" s="9">
        <f t="shared" si="43"/>
        <v>0</v>
      </c>
      <c r="Y81" s="9">
        <f t="shared" si="22"/>
        <v>47.87390013225995</v>
      </c>
    </row>
    <row r="82" spans="1:25" ht="12.75">
      <c r="A82" s="5">
        <v>73</v>
      </c>
      <c r="B82" s="5">
        <v>0.7949498878580288</v>
      </c>
      <c r="C82" s="5">
        <v>8</v>
      </c>
      <c r="D82" s="5">
        <v>22</v>
      </c>
      <c r="E82" s="9">
        <f t="shared" si="24"/>
        <v>19.129298430012405</v>
      </c>
      <c r="F82" s="10">
        <f t="shared" si="25"/>
        <v>0</v>
      </c>
      <c r="G82" s="9">
        <f t="shared" si="26"/>
        <v>0</v>
      </c>
      <c r="H82" s="9">
        <f t="shared" si="27"/>
        <v>9.129298430012405</v>
      </c>
      <c r="I82" s="9">
        <f t="shared" si="28"/>
        <v>456.4649215006202</v>
      </c>
      <c r="J82" s="9">
        <f t="shared" si="29"/>
        <v>456.4649215006202</v>
      </c>
      <c r="K82" s="10">
        <f t="shared" si="30"/>
        <v>0.8707015699875953</v>
      </c>
      <c r="L82" s="10">
        <f t="shared" si="31"/>
        <v>2.1767539249689882</v>
      </c>
      <c r="M82" s="10">
        <f t="shared" si="32"/>
        <v>0</v>
      </c>
      <c r="N82" s="10">
        <f t="shared" si="33"/>
        <v>0</v>
      </c>
      <c r="O82" s="10">
        <f t="shared" si="34"/>
        <v>2.1767539249689882</v>
      </c>
      <c r="P82" s="10">
        <f t="shared" si="35"/>
        <v>10.870701569987595</v>
      </c>
      <c r="Q82" s="9">
        <f t="shared" si="36"/>
        <v>27.17675392496899</v>
      </c>
      <c r="R82" s="9">
        <f t="shared" si="37"/>
        <v>0</v>
      </c>
      <c r="S82" s="9">
        <f t="shared" si="38"/>
        <v>0</v>
      </c>
      <c r="T82" s="9">
        <f t="shared" si="39"/>
        <v>27.17675392496899</v>
      </c>
      <c r="U82" s="10">
        <f t="shared" si="40"/>
        <v>20.870701569987595</v>
      </c>
      <c r="V82" s="9">
        <f t="shared" si="41"/>
        <v>52.17675392496899</v>
      </c>
      <c r="W82" s="9">
        <f t="shared" si="42"/>
        <v>0</v>
      </c>
      <c r="X82" s="9">
        <f t="shared" si="43"/>
        <v>0</v>
      </c>
      <c r="Y82" s="9">
        <f t="shared" si="22"/>
        <v>52.17675392496899</v>
      </c>
    </row>
    <row r="83" spans="1:25" ht="12.75">
      <c r="A83" s="5">
        <v>74</v>
      </c>
      <c r="B83" s="5">
        <v>0.41417565370065645</v>
      </c>
      <c r="C83" s="5">
        <v>8</v>
      </c>
      <c r="D83" s="5">
        <v>22</v>
      </c>
      <c r="E83" s="9">
        <f t="shared" si="24"/>
        <v>13.79845915180919</v>
      </c>
      <c r="F83" s="10">
        <f t="shared" si="25"/>
        <v>0</v>
      </c>
      <c r="G83" s="9">
        <f t="shared" si="26"/>
        <v>0</v>
      </c>
      <c r="H83" s="9">
        <f t="shared" si="27"/>
        <v>3.7984591518091904</v>
      </c>
      <c r="I83" s="9">
        <f t="shared" si="28"/>
        <v>189.92295759045953</v>
      </c>
      <c r="J83" s="9">
        <f t="shared" si="29"/>
        <v>189.92295759045953</v>
      </c>
      <c r="K83" s="10">
        <f t="shared" si="30"/>
        <v>6.20154084819081</v>
      </c>
      <c r="L83" s="10">
        <f t="shared" si="31"/>
        <v>15.503852120477024</v>
      </c>
      <c r="M83" s="10">
        <f t="shared" si="32"/>
        <v>0</v>
      </c>
      <c r="N83" s="10">
        <f t="shared" si="33"/>
        <v>0</v>
      </c>
      <c r="O83" s="10">
        <f t="shared" si="34"/>
        <v>15.503852120477024</v>
      </c>
      <c r="P83" s="10">
        <f t="shared" si="35"/>
        <v>16.20154084819081</v>
      </c>
      <c r="Q83" s="9">
        <f t="shared" si="36"/>
        <v>40.50385212047702</v>
      </c>
      <c r="R83" s="9">
        <f t="shared" si="37"/>
        <v>0</v>
      </c>
      <c r="S83" s="9">
        <f t="shared" si="38"/>
        <v>0</v>
      </c>
      <c r="T83" s="9">
        <f t="shared" si="39"/>
        <v>40.50385212047702</v>
      </c>
      <c r="U83" s="10">
        <f t="shared" si="40"/>
        <v>26.20154084819081</v>
      </c>
      <c r="V83" s="9">
        <f t="shared" si="41"/>
        <v>65.50385212047702</v>
      </c>
      <c r="W83" s="9">
        <f t="shared" si="42"/>
        <v>0</v>
      </c>
      <c r="X83" s="9">
        <f t="shared" si="43"/>
        <v>0</v>
      </c>
      <c r="Y83" s="9">
        <f t="shared" si="22"/>
        <v>65.50385212047702</v>
      </c>
    </row>
    <row r="84" spans="1:25" ht="12.75">
      <c r="A84" s="5">
        <v>75</v>
      </c>
      <c r="B84" s="5">
        <v>0.8304219941470372</v>
      </c>
      <c r="C84" s="5">
        <v>8</v>
      </c>
      <c r="D84" s="5">
        <v>22</v>
      </c>
      <c r="E84" s="9">
        <f t="shared" si="24"/>
        <v>19.625907918058523</v>
      </c>
      <c r="F84" s="10">
        <f t="shared" si="25"/>
        <v>0</v>
      </c>
      <c r="G84" s="9">
        <f t="shared" si="26"/>
        <v>0</v>
      </c>
      <c r="H84" s="9">
        <f t="shared" si="27"/>
        <v>9.625907918058523</v>
      </c>
      <c r="I84" s="9">
        <f t="shared" si="28"/>
        <v>481.29539590292615</v>
      </c>
      <c r="J84" s="9">
        <f t="shared" si="29"/>
        <v>481.29539590292615</v>
      </c>
      <c r="K84" s="10">
        <f t="shared" si="30"/>
        <v>0.3740920819414768</v>
      </c>
      <c r="L84" s="10">
        <f t="shared" si="31"/>
        <v>0.935230204853692</v>
      </c>
      <c r="M84" s="10">
        <f t="shared" si="32"/>
        <v>0</v>
      </c>
      <c r="N84" s="10">
        <f t="shared" si="33"/>
        <v>0</v>
      </c>
      <c r="O84" s="10">
        <f t="shared" si="34"/>
        <v>0.935230204853692</v>
      </c>
      <c r="P84" s="10">
        <f t="shared" si="35"/>
        <v>10.374092081941477</v>
      </c>
      <c r="Q84" s="9">
        <f t="shared" si="36"/>
        <v>25.935230204853692</v>
      </c>
      <c r="R84" s="9">
        <f t="shared" si="37"/>
        <v>0</v>
      </c>
      <c r="S84" s="9">
        <f t="shared" si="38"/>
        <v>0</v>
      </c>
      <c r="T84" s="9">
        <f t="shared" si="39"/>
        <v>25.935230204853692</v>
      </c>
      <c r="U84" s="10">
        <f t="shared" si="40"/>
        <v>20.374092081941477</v>
      </c>
      <c r="V84" s="9">
        <f t="shared" si="41"/>
        <v>50.935230204853696</v>
      </c>
      <c r="W84" s="9">
        <f t="shared" si="42"/>
        <v>0</v>
      </c>
      <c r="X84" s="9">
        <f t="shared" si="43"/>
        <v>0</v>
      </c>
      <c r="Y84" s="9">
        <f t="shared" si="22"/>
        <v>50.935230204853696</v>
      </c>
    </row>
    <row r="85" spans="1:25" ht="12.75">
      <c r="A85" s="5">
        <v>76</v>
      </c>
      <c r="B85" s="5">
        <v>0.7857315180524624</v>
      </c>
      <c r="C85" s="5">
        <v>8</v>
      </c>
      <c r="D85" s="5">
        <v>22</v>
      </c>
      <c r="E85" s="9">
        <f>D85-B85</f>
        <v>21.21426848194754</v>
      </c>
      <c r="F85" s="10">
        <f t="shared" si="25"/>
        <v>0</v>
      </c>
      <c r="G85" s="9">
        <f t="shared" si="26"/>
        <v>0</v>
      </c>
      <c r="H85" s="9">
        <f t="shared" si="27"/>
        <v>11.214268481947538</v>
      </c>
      <c r="I85" s="9">
        <f t="shared" si="28"/>
        <v>560.7134240973769</v>
      </c>
      <c r="J85" s="9">
        <f t="shared" si="29"/>
        <v>560.7134240973769</v>
      </c>
      <c r="K85" s="10">
        <f t="shared" si="30"/>
        <v>0</v>
      </c>
      <c r="L85" s="10">
        <f t="shared" si="31"/>
        <v>0</v>
      </c>
      <c r="M85" s="10">
        <f t="shared" si="32"/>
        <v>1.2142684819475384</v>
      </c>
      <c r="N85" s="10">
        <f t="shared" si="33"/>
        <v>60.71342409737692</v>
      </c>
      <c r="O85" s="10">
        <f t="shared" si="34"/>
        <v>60.71342409737692</v>
      </c>
      <c r="P85" s="10">
        <f t="shared" si="35"/>
        <v>8.785731518052462</v>
      </c>
      <c r="Q85" s="9">
        <f t="shared" si="36"/>
        <v>21.964328795131152</v>
      </c>
      <c r="R85" s="9">
        <f t="shared" si="37"/>
        <v>0</v>
      </c>
      <c r="S85" s="9">
        <f t="shared" si="38"/>
        <v>0</v>
      </c>
      <c r="T85" s="9">
        <f t="shared" si="39"/>
        <v>21.964328795131152</v>
      </c>
      <c r="U85" s="10">
        <f t="shared" si="40"/>
        <v>18.78573151805246</v>
      </c>
      <c r="V85" s="9">
        <f t="shared" si="41"/>
        <v>46.96432879513115</v>
      </c>
      <c r="W85" s="9">
        <f t="shared" si="42"/>
        <v>0</v>
      </c>
      <c r="X85" s="9">
        <f t="shared" si="43"/>
        <v>0</v>
      </c>
      <c r="Y85" s="9">
        <f t="shared" si="22"/>
        <v>46.96432879513115</v>
      </c>
    </row>
    <row r="86" spans="1:25" ht="12.75">
      <c r="A86" s="5">
        <v>77</v>
      </c>
      <c r="B86" s="5">
        <v>0.8805657932336324</v>
      </c>
      <c r="C86" s="5">
        <v>8</v>
      </c>
      <c r="D86" s="5">
        <v>22</v>
      </c>
      <c r="E86" s="9">
        <f aca="true" t="shared" si="44" ref="E86:E103">C86+(D86-C86)*B86</f>
        <v>20.327921105270853</v>
      </c>
      <c r="F86" s="10">
        <f t="shared" si="25"/>
        <v>0</v>
      </c>
      <c r="G86" s="9">
        <f t="shared" si="26"/>
        <v>0</v>
      </c>
      <c r="H86" s="9">
        <f t="shared" si="27"/>
        <v>10.327921105270853</v>
      </c>
      <c r="I86" s="9">
        <f t="shared" si="28"/>
        <v>516.3960552635426</v>
      </c>
      <c r="J86" s="9">
        <f t="shared" si="29"/>
        <v>516.3960552635426</v>
      </c>
      <c r="K86" s="10">
        <f t="shared" si="30"/>
        <v>0</v>
      </c>
      <c r="L86" s="10">
        <f t="shared" si="31"/>
        <v>0</v>
      </c>
      <c r="M86" s="10">
        <f t="shared" si="32"/>
        <v>0.3279211052708533</v>
      </c>
      <c r="N86" s="10">
        <f t="shared" si="33"/>
        <v>16.396055263542664</v>
      </c>
      <c r="O86" s="10">
        <f t="shared" si="34"/>
        <v>16.396055263542664</v>
      </c>
      <c r="P86" s="10">
        <f t="shared" si="35"/>
        <v>9.672078894729147</v>
      </c>
      <c r="Q86" s="9">
        <f t="shared" si="36"/>
        <v>24.180197236822867</v>
      </c>
      <c r="R86" s="9">
        <f t="shared" si="37"/>
        <v>0</v>
      </c>
      <c r="S86" s="9">
        <f t="shared" si="38"/>
        <v>0</v>
      </c>
      <c r="T86" s="9">
        <f t="shared" si="39"/>
        <v>24.180197236822867</v>
      </c>
      <c r="U86" s="10">
        <f t="shared" si="40"/>
        <v>19.672078894729147</v>
      </c>
      <c r="V86" s="9">
        <f t="shared" si="41"/>
        <v>49.18019723682286</v>
      </c>
      <c r="W86" s="9">
        <f t="shared" si="42"/>
        <v>0</v>
      </c>
      <c r="X86" s="9">
        <f t="shared" si="43"/>
        <v>0</v>
      </c>
      <c r="Y86" s="9">
        <f t="shared" si="22"/>
        <v>49.18019723682286</v>
      </c>
    </row>
    <row r="87" spans="1:25" ht="12.75">
      <c r="A87" s="5">
        <v>78</v>
      </c>
      <c r="B87" s="5">
        <v>0.24798234750357206</v>
      </c>
      <c r="C87" s="5">
        <v>8</v>
      </c>
      <c r="D87" s="5">
        <v>22</v>
      </c>
      <c r="E87" s="9">
        <f t="shared" si="44"/>
        <v>11.471752865050009</v>
      </c>
      <c r="F87" s="10">
        <f t="shared" si="25"/>
        <v>0</v>
      </c>
      <c r="G87" s="9">
        <f t="shared" si="26"/>
        <v>0</v>
      </c>
      <c r="H87" s="9">
        <f t="shared" si="27"/>
        <v>1.471752865050009</v>
      </c>
      <c r="I87" s="9">
        <f t="shared" si="28"/>
        <v>73.58764325250044</v>
      </c>
      <c r="J87" s="9">
        <f t="shared" si="29"/>
        <v>73.58764325250044</v>
      </c>
      <c r="K87" s="10">
        <f t="shared" si="30"/>
        <v>8.528247134949991</v>
      </c>
      <c r="L87" s="10">
        <f t="shared" si="31"/>
        <v>21.32061783737498</v>
      </c>
      <c r="M87" s="10">
        <f t="shared" si="32"/>
        <v>0</v>
      </c>
      <c r="N87" s="10">
        <f t="shared" si="33"/>
        <v>0</v>
      </c>
      <c r="O87" s="10">
        <f t="shared" si="34"/>
        <v>21.32061783737498</v>
      </c>
      <c r="P87" s="10">
        <f t="shared" si="35"/>
        <v>18.528247134949993</v>
      </c>
      <c r="Q87" s="9">
        <f t="shared" si="36"/>
        <v>46.32061783737498</v>
      </c>
      <c r="R87" s="9">
        <f t="shared" si="37"/>
        <v>0</v>
      </c>
      <c r="S87" s="9">
        <f t="shared" si="38"/>
        <v>0</v>
      </c>
      <c r="T87" s="9">
        <f t="shared" si="39"/>
        <v>46.32061783737498</v>
      </c>
      <c r="U87" s="10">
        <f t="shared" si="40"/>
        <v>28.528247134949993</v>
      </c>
      <c r="V87" s="9">
        <f t="shared" si="41"/>
        <v>71.32061783737498</v>
      </c>
      <c r="W87" s="9">
        <f t="shared" si="42"/>
        <v>0</v>
      </c>
      <c r="X87" s="9">
        <f t="shared" si="43"/>
        <v>0</v>
      </c>
      <c r="Y87" s="9">
        <f t="shared" si="22"/>
        <v>71.32061783737498</v>
      </c>
    </row>
    <row r="88" spans="1:25" ht="12.75">
      <c r="A88" s="5">
        <v>79</v>
      </c>
      <c r="B88" s="5">
        <v>0.6459618325812484</v>
      </c>
      <c r="C88" s="5">
        <v>8</v>
      </c>
      <c r="D88" s="5">
        <v>22</v>
      </c>
      <c r="E88" s="9">
        <f t="shared" si="44"/>
        <v>17.043465656137478</v>
      </c>
      <c r="F88" s="10">
        <f t="shared" si="25"/>
        <v>0</v>
      </c>
      <c r="G88" s="9">
        <f t="shared" si="26"/>
        <v>0</v>
      </c>
      <c r="H88" s="9">
        <f t="shared" si="27"/>
        <v>7.043465656137478</v>
      </c>
      <c r="I88" s="9">
        <f t="shared" si="28"/>
        <v>352.1732828068739</v>
      </c>
      <c r="J88" s="9">
        <f t="shared" si="29"/>
        <v>352.1732828068739</v>
      </c>
      <c r="K88" s="10">
        <f t="shared" si="30"/>
        <v>2.956534343862522</v>
      </c>
      <c r="L88" s="10">
        <f t="shared" si="31"/>
        <v>7.391335859656305</v>
      </c>
      <c r="M88" s="10">
        <f t="shared" si="32"/>
        <v>0</v>
      </c>
      <c r="N88" s="10">
        <f t="shared" si="33"/>
        <v>0</v>
      </c>
      <c r="O88" s="10">
        <f t="shared" si="34"/>
        <v>7.391335859656305</v>
      </c>
      <c r="P88" s="10">
        <f t="shared" si="35"/>
        <v>12.956534343862522</v>
      </c>
      <c r="Q88" s="9">
        <f t="shared" si="36"/>
        <v>32.39133585965631</v>
      </c>
      <c r="R88" s="9">
        <f t="shared" si="37"/>
        <v>0</v>
      </c>
      <c r="S88" s="9">
        <f t="shared" si="38"/>
        <v>0</v>
      </c>
      <c r="T88" s="9">
        <f t="shared" si="39"/>
        <v>32.39133585965631</v>
      </c>
      <c r="U88" s="10">
        <f t="shared" si="40"/>
        <v>22.956534343862522</v>
      </c>
      <c r="V88" s="9">
        <f t="shared" si="41"/>
        <v>57.39133585965631</v>
      </c>
      <c r="W88" s="9">
        <f t="shared" si="42"/>
        <v>0</v>
      </c>
      <c r="X88" s="9">
        <f t="shared" si="43"/>
        <v>0</v>
      </c>
      <c r="Y88" s="9">
        <f t="shared" si="22"/>
        <v>57.39133585965631</v>
      </c>
    </row>
    <row r="89" spans="1:25" ht="12.75">
      <c r="A89" s="5">
        <v>80</v>
      </c>
      <c r="B89" s="5">
        <v>0.2024847804404999</v>
      </c>
      <c r="C89" s="5">
        <v>8</v>
      </c>
      <c r="D89" s="5">
        <v>22</v>
      </c>
      <c r="E89" s="9">
        <f t="shared" si="44"/>
        <v>10.834786926166998</v>
      </c>
      <c r="F89" s="10">
        <f t="shared" si="25"/>
        <v>0</v>
      </c>
      <c r="G89" s="9">
        <f t="shared" si="26"/>
        <v>0</v>
      </c>
      <c r="H89" s="9">
        <f t="shared" si="27"/>
        <v>0.8347869261669985</v>
      </c>
      <c r="I89" s="9">
        <f t="shared" si="28"/>
        <v>41.73934630834992</v>
      </c>
      <c r="J89" s="9">
        <f t="shared" si="29"/>
        <v>41.73934630834992</v>
      </c>
      <c r="K89" s="10">
        <f t="shared" si="30"/>
        <v>9.165213073833002</v>
      </c>
      <c r="L89" s="10">
        <f t="shared" si="31"/>
        <v>22.913032684582504</v>
      </c>
      <c r="M89" s="10">
        <f t="shared" si="32"/>
        <v>0</v>
      </c>
      <c r="N89" s="10">
        <f t="shared" si="33"/>
        <v>0</v>
      </c>
      <c r="O89" s="10">
        <f t="shared" si="34"/>
        <v>22.913032684582504</v>
      </c>
      <c r="P89" s="10">
        <f t="shared" si="35"/>
        <v>19.165213073833</v>
      </c>
      <c r="Q89" s="9">
        <f t="shared" si="36"/>
        <v>47.913032684582504</v>
      </c>
      <c r="R89" s="9">
        <f t="shared" si="37"/>
        <v>0</v>
      </c>
      <c r="S89" s="9">
        <f t="shared" si="38"/>
        <v>0</v>
      </c>
      <c r="T89" s="9">
        <f t="shared" si="39"/>
        <v>47.913032684582504</v>
      </c>
      <c r="U89" s="10">
        <f t="shared" si="40"/>
        <v>29.165213073833</v>
      </c>
      <c r="V89" s="9">
        <f t="shared" si="41"/>
        <v>72.9130326845825</v>
      </c>
      <c r="W89" s="9">
        <f t="shared" si="42"/>
        <v>0</v>
      </c>
      <c r="X89" s="9">
        <f t="shared" si="43"/>
        <v>0</v>
      </c>
      <c r="Y89" s="9">
        <f t="shared" si="22"/>
        <v>72.9130326845825</v>
      </c>
    </row>
    <row r="90" spans="1:25" ht="12.75">
      <c r="A90" s="5">
        <v>81</v>
      </c>
      <c r="B90" s="5">
        <v>0.8143557061494164</v>
      </c>
      <c r="C90" s="5">
        <v>8</v>
      </c>
      <c r="D90" s="5">
        <v>22</v>
      </c>
      <c r="E90" s="9">
        <f t="shared" si="44"/>
        <v>19.400979886091832</v>
      </c>
      <c r="F90" s="10">
        <f t="shared" si="25"/>
        <v>0</v>
      </c>
      <c r="G90" s="9">
        <f t="shared" si="26"/>
        <v>0</v>
      </c>
      <c r="H90" s="9">
        <f t="shared" si="27"/>
        <v>9.400979886091832</v>
      </c>
      <c r="I90" s="9">
        <f t="shared" si="28"/>
        <v>470.0489943045916</v>
      </c>
      <c r="J90" s="9">
        <f t="shared" si="29"/>
        <v>470.0489943045916</v>
      </c>
      <c r="K90" s="10">
        <f t="shared" si="30"/>
        <v>0.5990201139081677</v>
      </c>
      <c r="L90" s="10">
        <f t="shared" si="31"/>
        <v>1.4975502847704192</v>
      </c>
      <c r="M90" s="10">
        <f t="shared" si="32"/>
        <v>0</v>
      </c>
      <c r="N90" s="10">
        <f t="shared" si="33"/>
        <v>0</v>
      </c>
      <c r="O90" s="10">
        <f t="shared" si="34"/>
        <v>1.4975502847704192</v>
      </c>
      <c r="P90" s="10">
        <f t="shared" si="35"/>
        <v>10.599020113908168</v>
      </c>
      <c r="Q90" s="9">
        <f t="shared" si="36"/>
        <v>26.49755028477042</v>
      </c>
      <c r="R90" s="9">
        <f t="shared" si="37"/>
        <v>0</v>
      </c>
      <c r="S90" s="9">
        <f t="shared" si="38"/>
        <v>0</v>
      </c>
      <c r="T90" s="9">
        <f t="shared" si="39"/>
        <v>26.49755028477042</v>
      </c>
      <c r="U90" s="10">
        <f t="shared" si="40"/>
        <v>20.599020113908168</v>
      </c>
      <c r="V90" s="9">
        <f t="shared" si="41"/>
        <v>51.49755028477042</v>
      </c>
      <c r="W90" s="9">
        <f t="shared" si="42"/>
        <v>0</v>
      </c>
      <c r="X90" s="9">
        <f t="shared" si="43"/>
        <v>0</v>
      </c>
      <c r="Y90" s="9">
        <f t="shared" si="22"/>
        <v>51.49755028477042</v>
      </c>
    </row>
    <row r="91" spans="1:25" ht="12.75">
      <c r="A91" s="5">
        <v>82</v>
      </c>
      <c r="B91" s="5">
        <v>0.9987170934188194</v>
      </c>
      <c r="C91" s="5">
        <v>8</v>
      </c>
      <c r="D91" s="5">
        <v>22</v>
      </c>
      <c r="E91" s="9">
        <f t="shared" si="44"/>
        <v>21.982039307863474</v>
      </c>
      <c r="F91" s="10">
        <f t="shared" si="25"/>
        <v>0</v>
      </c>
      <c r="G91" s="9">
        <f t="shared" si="26"/>
        <v>0</v>
      </c>
      <c r="H91" s="9">
        <f t="shared" si="27"/>
        <v>11.982039307863474</v>
      </c>
      <c r="I91" s="9">
        <f t="shared" si="28"/>
        <v>599.1019653931737</v>
      </c>
      <c r="J91" s="9">
        <f t="shared" si="29"/>
        <v>599.1019653931737</v>
      </c>
      <c r="K91" s="10">
        <f t="shared" si="30"/>
        <v>0</v>
      </c>
      <c r="L91" s="10">
        <f t="shared" si="31"/>
        <v>0</v>
      </c>
      <c r="M91" s="10">
        <f t="shared" si="32"/>
        <v>1.9820393078634737</v>
      </c>
      <c r="N91" s="10">
        <f t="shared" si="33"/>
        <v>99.10196539317369</v>
      </c>
      <c r="O91" s="10">
        <f t="shared" si="34"/>
        <v>99.10196539317369</v>
      </c>
      <c r="P91" s="10">
        <f t="shared" si="35"/>
        <v>8.017960692136526</v>
      </c>
      <c r="Q91" s="9">
        <f t="shared" si="36"/>
        <v>20.044901730341316</v>
      </c>
      <c r="R91" s="9">
        <f t="shared" si="37"/>
        <v>0</v>
      </c>
      <c r="S91" s="9">
        <f t="shared" si="38"/>
        <v>0</v>
      </c>
      <c r="T91" s="9">
        <f t="shared" si="39"/>
        <v>20.044901730341316</v>
      </c>
      <c r="U91" s="10">
        <f t="shared" si="40"/>
        <v>18.017960692136526</v>
      </c>
      <c r="V91" s="9">
        <f t="shared" si="41"/>
        <v>45.044901730341316</v>
      </c>
      <c r="W91" s="9">
        <f t="shared" si="42"/>
        <v>0</v>
      </c>
      <c r="X91" s="9">
        <f t="shared" si="43"/>
        <v>0</v>
      </c>
      <c r="Y91" s="9">
        <f t="shared" si="22"/>
        <v>45.044901730341316</v>
      </c>
    </row>
    <row r="92" spans="1:25" ht="12.75">
      <c r="A92" s="5">
        <v>83</v>
      </c>
      <c r="B92" s="5">
        <v>0.6119014662255609</v>
      </c>
      <c r="C92" s="5">
        <v>8</v>
      </c>
      <c r="D92" s="5">
        <v>22</v>
      </c>
      <c r="E92" s="9">
        <f t="shared" si="44"/>
        <v>16.566620527157852</v>
      </c>
      <c r="F92" s="10">
        <f t="shared" si="25"/>
        <v>0</v>
      </c>
      <c r="G92" s="9">
        <f t="shared" si="26"/>
        <v>0</v>
      </c>
      <c r="H92" s="9">
        <f t="shared" si="27"/>
        <v>6.566620527157852</v>
      </c>
      <c r="I92" s="9">
        <f t="shared" si="28"/>
        <v>328.3310263578926</v>
      </c>
      <c r="J92" s="9">
        <f t="shared" si="29"/>
        <v>328.3310263578926</v>
      </c>
      <c r="K92" s="10">
        <f t="shared" si="30"/>
        <v>3.433379472842148</v>
      </c>
      <c r="L92" s="10">
        <f t="shared" si="31"/>
        <v>8.58344868210537</v>
      </c>
      <c r="M92" s="10">
        <f t="shared" si="32"/>
        <v>0</v>
      </c>
      <c r="N92" s="10">
        <f t="shared" si="33"/>
        <v>0</v>
      </c>
      <c r="O92" s="10">
        <f t="shared" si="34"/>
        <v>8.58344868210537</v>
      </c>
      <c r="P92" s="10">
        <f t="shared" si="35"/>
        <v>13.433379472842148</v>
      </c>
      <c r="Q92" s="9">
        <f t="shared" si="36"/>
        <v>33.58344868210537</v>
      </c>
      <c r="R92" s="9">
        <f t="shared" si="37"/>
        <v>0</v>
      </c>
      <c r="S92" s="9">
        <f t="shared" si="38"/>
        <v>0</v>
      </c>
      <c r="T92" s="9">
        <f t="shared" si="39"/>
        <v>33.58344868210537</v>
      </c>
      <c r="U92" s="10">
        <f t="shared" si="40"/>
        <v>23.433379472842148</v>
      </c>
      <c r="V92" s="9">
        <f t="shared" si="41"/>
        <v>58.58344868210537</v>
      </c>
      <c r="W92" s="9">
        <f t="shared" si="42"/>
        <v>0</v>
      </c>
      <c r="X92" s="9">
        <f t="shared" si="43"/>
        <v>0</v>
      </c>
      <c r="Y92" s="9">
        <f t="shared" si="22"/>
        <v>58.58344868210537</v>
      </c>
    </row>
    <row r="93" spans="1:25" ht="12.75">
      <c r="A93" s="5">
        <v>84</v>
      </c>
      <c r="B93" s="5">
        <v>0.6956268012331348</v>
      </c>
      <c r="C93" s="5">
        <v>8</v>
      </c>
      <c r="D93" s="5">
        <v>22</v>
      </c>
      <c r="E93" s="9">
        <f t="shared" si="44"/>
        <v>17.738775217263886</v>
      </c>
      <c r="F93" s="10">
        <f t="shared" si="25"/>
        <v>0</v>
      </c>
      <c r="G93" s="9">
        <f t="shared" si="26"/>
        <v>0</v>
      </c>
      <c r="H93" s="9">
        <f t="shared" si="27"/>
        <v>7.7387752172638855</v>
      </c>
      <c r="I93" s="9">
        <f t="shared" si="28"/>
        <v>386.93876086319426</v>
      </c>
      <c r="J93" s="9">
        <f t="shared" si="29"/>
        <v>386.93876086319426</v>
      </c>
      <c r="K93" s="10">
        <f t="shared" si="30"/>
        <v>2.2612247827361145</v>
      </c>
      <c r="L93" s="10">
        <f t="shared" si="31"/>
        <v>5.653061956840286</v>
      </c>
      <c r="M93" s="10">
        <f t="shared" si="32"/>
        <v>0</v>
      </c>
      <c r="N93" s="10">
        <f t="shared" si="33"/>
        <v>0</v>
      </c>
      <c r="O93" s="10">
        <f t="shared" si="34"/>
        <v>5.653061956840286</v>
      </c>
      <c r="P93" s="10">
        <f t="shared" si="35"/>
        <v>12.261224782736114</v>
      </c>
      <c r="Q93" s="9">
        <f t="shared" si="36"/>
        <v>30.653061956840286</v>
      </c>
      <c r="R93" s="9">
        <f t="shared" si="37"/>
        <v>0</v>
      </c>
      <c r="S93" s="9">
        <f t="shared" si="38"/>
        <v>0</v>
      </c>
      <c r="T93" s="9">
        <f t="shared" si="39"/>
        <v>30.653061956840286</v>
      </c>
      <c r="U93" s="10">
        <f t="shared" si="40"/>
        <v>22.261224782736114</v>
      </c>
      <c r="V93" s="9">
        <f t="shared" si="41"/>
        <v>55.65306195684029</v>
      </c>
      <c r="W93" s="9">
        <f t="shared" si="42"/>
        <v>0</v>
      </c>
      <c r="X93" s="9">
        <f t="shared" si="43"/>
        <v>0</v>
      </c>
      <c r="Y93" s="9">
        <f t="shared" si="22"/>
        <v>55.65306195684029</v>
      </c>
    </row>
    <row r="94" spans="1:25" ht="12.75">
      <c r="A94" s="5">
        <v>85</v>
      </c>
      <c r="B94" s="5">
        <v>0.9621419106169302</v>
      </c>
      <c r="C94" s="5">
        <v>8</v>
      </c>
      <c r="D94" s="5">
        <v>22</v>
      </c>
      <c r="E94" s="9">
        <f t="shared" si="44"/>
        <v>21.469986748637023</v>
      </c>
      <c r="F94" s="10">
        <f t="shared" si="25"/>
        <v>0</v>
      </c>
      <c r="G94" s="9">
        <f t="shared" si="26"/>
        <v>0</v>
      </c>
      <c r="H94" s="9">
        <f t="shared" si="27"/>
        <v>11.469986748637023</v>
      </c>
      <c r="I94" s="9">
        <f t="shared" si="28"/>
        <v>573.4993374318511</v>
      </c>
      <c r="J94" s="9">
        <f t="shared" si="29"/>
        <v>573.4993374318511</v>
      </c>
      <c r="K94" s="10">
        <f t="shared" si="30"/>
        <v>0</v>
      </c>
      <c r="L94" s="10">
        <f t="shared" si="31"/>
        <v>0</v>
      </c>
      <c r="M94" s="10">
        <f t="shared" si="32"/>
        <v>1.469986748637023</v>
      </c>
      <c r="N94" s="10">
        <f t="shared" si="33"/>
        <v>73.49933743185116</v>
      </c>
      <c r="O94" s="10">
        <f t="shared" si="34"/>
        <v>73.49933743185116</v>
      </c>
      <c r="P94" s="10">
        <f t="shared" si="35"/>
        <v>8.530013251362977</v>
      </c>
      <c r="Q94" s="9">
        <f t="shared" si="36"/>
        <v>21.32503312840744</v>
      </c>
      <c r="R94" s="9">
        <f t="shared" si="37"/>
        <v>0</v>
      </c>
      <c r="S94" s="9">
        <f t="shared" si="38"/>
        <v>0</v>
      </c>
      <c r="T94" s="9">
        <f t="shared" si="39"/>
        <v>21.32503312840744</v>
      </c>
      <c r="U94" s="10">
        <f t="shared" si="40"/>
        <v>18.530013251362977</v>
      </c>
      <c r="V94" s="9">
        <f t="shared" si="41"/>
        <v>46.32503312840744</v>
      </c>
      <c r="W94" s="9">
        <f t="shared" si="42"/>
        <v>0</v>
      </c>
      <c r="X94" s="9">
        <f t="shared" si="43"/>
        <v>0</v>
      </c>
      <c r="Y94" s="9">
        <f t="shared" si="22"/>
        <v>46.32503312840744</v>
      </c>
    </row>
    <row r="95" spans="1:25" ht="12.75">
      <c r="A95" s="5">
        <v>86</v>
      </c>
      <c r="B95" s="5">
        <v>0.407031168871673</v>
      </c>
      <c r="C95" s="5">
        <v>8</v>
      </c>
      <c r="D95" s="5">
        <v>22</v>
      </c>
      <c r="E95" s="9">
        <f t="shared" si="44"/>
        <v>13.698436364203422</v>
      </c>
      <c r="F95" s="10">
        <f t="shared" si="25"/>
        <v>0</v>
      </c>
      <c r="G95" s="9">
        <f t="shared" si="26"/>
        <v>0</v>
      </c>
      <c r="H95" s="9">
        <f t="shared" si="27"/>
        <v>3.698436364203422</v>
      </c>
      <c r="I95" s="9">
        <f t="shared" si="28"/>
        <v>184.9218182101711</v>
      </c>
      <c r="J95" s="9">
        <f t="shared" si="29"/>
        <v>184.9218182101711</v>
      </c>
      <c r="K95" s="10">
        <f t="shared" si="30"/>
        <v>6.301563635796578</v>
      </c>
      <c r="L95" s="10">
        <f t="shared" si="31"/>
        <v>15.753909089491444</v>
      </c>
      <c r="M95" s="10">
        <f t="shared" si="32"/>
        <v>0</v>
      </c>
      <c r="N95" s="10">
        <f t="shared" si="33"/>
        <v>0</v>
      </c>
      <c r="O95" s="10">
        <f t="shared" si="34"/>
        <v>15.753909089491444</v>
      </c>
      <c r="P95" s="10">
        <f t="shared" si="35"/>
        <v>16.301563635796576</v>
      </c>
      <c r="Q95" s="9">
        <f t="shared" si="36"/>
        <v>40.753909089491444</v>
      </c>
      <c r="R95" s="9">
        <f t="shared" si="37"/>
        <v>0</v>
      </c>
      <c r="S95" s="9">
        <f t="shared" si="38"/>
        <v>0</v>
      </c>
      <c r="T95" s="9">
        <f t="shared" si="39"/>
        <v>40.753909089491444</v>
      </c>
      <c r="U95" s="10">
        <f t="shared" si="40"/>
        <v>26.301563635796576</v>
      </c>
      <c r="V95" s="9">
        <f t="shared" si="41"/>
        <v>65.75390908949144</v>
      </c>
      <c r="W95" s="9">
        <f t="shared" si="42"/>
        <v>0</v>
      </c>
      <c r="X95" s="9">
        <f t="shared" si="43"/>
        <v>0</v>
      </c>
      <c r="Y95" s="9">
        <f t="shared" si="22"/>
        <v>65.75390908949144</v>
      </c>
    </row>
    <row r="96" spans="1:25" ht="12.75">
      <c r="A96" s="5">
        <v>87</v>
      </c>
      <c r="B96" s="5">
        <v>0.6644364887006342</v>
      </c>
      <c r="C96" s="5">
        <v>8</v>
      </c>
      <c r="D96" s="5">
        <v>22</v>
      </c>
      <c r="E96" s="9">
        <f t="shared" si="44"/>
        <v>17.30211084180888</v>
      </c>
      <c r="F96" s="10">
        <f t="shared" si="25"/>
        <v>0</v>
      </c>
      <c r="G96" s="9">
        <f t="shared" si="26"/>
        <v>0</v>
      </c>
      <c r="H96" s="9">
        <f t="shared" si="27"/>
        <v>7.302110841808879</v>
      </c>
      <c r="I96" s="9">
        <f t="shared" si="28"/>
        <v>365.105542090444</v>
      </c>
      <c r="J96" s="9">
        <f t="shared" si="29"/>
        <v>365.105542090444</v>
      </c>
      <c r="K96" s="10">
        <f t="shared" si="30"/>
        <v>2.6978891581911206</v>
      </c>
      <c r="L96" s="10">
        <f t="shared" si="31"/>
        <v>6.744722895477802</v>
      </c>
      <c r="M96" s="10">
        <f t="shared" si="32"/>
        <v>0</v>
      </c>
      <c r="N96" s="10">
        <f t="shared" si="33"/>
        <v>0</v>
      </c>
      <c r="O96" s="10">
        <f t="shared" si="34"/>
        <v>6.744722895477802</v>
      </c>
      <c r="P96" s="10">
        <f t="shared" si="35"/>
        <v>12.69788915819112</v>
      </c>
      <c r="Q96" s="9">
        <f t="shared" si="36"/>
        <v>31.7447228954778</v>
      </c>
      <c r="R96" s="9">
        <f t="shared" si="37"/>
        <v>0</v>
      </c>
      <c r="S96" s="9">
        <f t="shared" si="38"/>
        <v>0</v>
      </c>
      <c r="T96" s="9">
        <f t="shared" si="39"/>
        <v>31.7447228954778</v>
      </c>
      <c r="U96" s="10">
        <f t="shared" si="40"/>
        <v>22.69788915819112</v>
      </c>
      <c r="V96" s="9">
        <f t="shared" si="41"/>
        <v>56.7447228954778</v>
      </c>
      <c r="W96" s="9">
        <f t="shared" si="42"/>
        <v>0</v>
      </c>
      <c r="X96" s="9">
        <f t="shared" si="43"/>
        <v>0</v>
      </c>
      <c r="Y96" s="9">
        <f t="shared" si="22"/>
        <v>56.7447228954778</v>
      </c>
    </row>
    <row r="97" spans="1:25" ht="12.75">
      <c r="A97" s="5">
        <v>88</v>
      </c>
      <c r="B97" s="5">
        <v>0.642082528928567</v>
      </c>
      <c r="C97" s="5">
        <v>8</v>
      </c>
      <c r="D97" s="5">
        <v>22</v>
      </c>
      <c r="E97" s="9">
        <f t="shared" si="44"/>
        <v>16.989155404999938</v>
      </c>
      <c r="F97" s="10">
        <f t="shared" si="25"/>
        <v>0</v>
      </c>
      <c r="G97" s="9">
        <f t="shared" si="26"/>
        <v>0</v>
      </c>
      <c r="H97" s="9">
        <f t="shared" si="27"/>
        <v>6.989155404999938</v>
      </c>
      <c r="I97" s="9">
        <f t="shared" si="28"/>
        <v>349.4577702499969</v>
      </c>
      <c r="J97" s="9">
        <f t="shared" si="29"/>
        <v>349.4577702499969</v>
      </c>
      <c r="K97" s="10">
        <f t="shared" si="30"/>
        <v>3.010844595000062</v>
      </c>
      <c r="L97" s="10">
        <f t="shared" si="31"/>
        <v>7.5271114875001555</v>
      </c>
      <c r="M97" s="10">
        <f t="shared" si="32"/>
        <v>0</v>
      </c>
      <c r="N97" s="10">
        <f t="shared" si="33"/>
        <v>0</v>
      </c>
      <c r="O97" s="10">
        <f t="shared" si="34"/>
        <v>7.5271114875001555</v>
      </c>
      <c r="P97" s="10">
        <f t="shared" si="35"/>
        <v>13.010844595000062</v>
      </c>
      <c r="Q97" s="9">
        <f t="shared" si="36"/>
        <v>32.52711148750016</v>
      </c>
      <c r="R97" s="9">
        <f t="shared" si="37"/>
        <v>0</v>
      </c>
      <c r="S97" s="9">
        <f t="shared" si="38"/>
        <v>0</v>
      </c>
      <c r="T97" s="9">
        <f t="shared" si="39"/>
        <v>32.52711148750016</v>
      </c>
      <c r="U97" s="10">
        <f t="shared" si="40"/>
        <v>23.010844595000062</v>
      </c>
      <c r="V97" s="9">
        <f t="shared" si="41"/>
        <v>57.52711148750016</v>
      </c>
      <c r="W97" s="9">
        <f t="shared" si="42"/>
        <v>0</v>
      </c>
      <c r="X97" s="9">
        <f t="shared" si="43"/>
        <v>0</v>
      </c>
      <c r="Y97" s="9">
        <f t="shared" si="22"/>
        <v>57.52711148750016</v>
      </c>
    </row>
    <row r="98" spans="1:25" ht="12.75">
      <c r="A98" s="5">
        <v>89</v>
      </c>
      <c r="B98" s="5">
        <v>0.10384360745637711</v>
      </c>
      <c r="C98" s="5">
        <v>8</v>
      </c>
      <c r="D98" s="5">
        <v>22</v>
      </c>
      <c r="E98" s="9">
        <f t="shared" si="44"/>
        <v>9.45381050438928</v>
      </c>
      <c r="F98" s="10">
        <f t="shared" si="25"/>
        <v>0.5461894956107205</v>
      </c>
      <c r="G98" s="9">
        <f t="shared" si="26"/>
        <v>1.3654737390268012</v>
      </c>
      <c r="H98" s="9">
        <f t="shared" si="27"/>
        <v>0</v>
      </c>
      <c r="I98" s="9">
        <f t="shared" si="28"/>
        <v>0</v>
      </c>
      <c r="J98" s="9">
        <f t="shared" si="29"/>
        <v>1.3654737390268012</v>
      </c>
      <c r="K98" s="10">
        <f t="shared" si="30"/>
        <v>10.54618949561072</v>
      </c>
      <c r="L98" s="10">
        <f t="shared" si="31"/>
        <v>26.3654737390268</v>
      </c>
      <c r="M98" s="10">
        <f t="shared" si="32"/>
        <v>0</v>
      </c>
      <c r="N98" s="10">
        <f t="shared" si="33"/>
        <v>0</v>
      </c>
      <c r="O98" s="10">
        <f t="shared" si="34"/>
        <v>26.3654737390268</v>
      </c>
      <c r="P98" s="10">
        <f t="shared" si="35"/>
        <v>20.54618949561072</v>
      </c>
      <c r="Q98" s="9">
        <f t="shared" si="36"/>
        <v>51.3654737390268</v>
      </c>
      <c r="R98" s="9">
        <f t="shared" si="37"/>
        <v>0</v>
      </c>
      <c r="S98" s="9">
        <f t="shared" si="38"/>
        <v>0</v>
      </c>
      <c r="T98" s="9">
        <f t="shared" si="39"/>
        <v>51.3654737390268</v>
      </c>
      <c r="U98" s="10">
        <f t="shared" si="40"/>
        <v>30.54618949561072</v>
      </c>
      <c r="V98" s="9">
        <f t="shared" si="41"/>
        <v>76.3654737390268</v>
      </c>
      <c r="W98" s="9">
        <f t="shared" si="42"/>
        <v>0</v>
      </c>
      <c r="X98" s="9">
        <f t="shared" si="43"/>
        <v>0</v>
      </c>
      <c r="Y98" s="9">
        <f t="shared" si="22"/>
        <v>76.3654737390268</v>
      </c>
    </row>
    <row r="99" spans="1:25" ht="12.75">
      <c r="A99" s="5">
        <v>90</v>
      </c>
      <c r="B99" s="5">
        <v>0.05939582907956992</v>
      </c>
      <c r="C99" s="5">
        <v>8</v>
      </c>
      <c r="D99" s="5">
        <v>22</v>
      </c>
      <c r="E99" s="9">
        <f t="shared" si="44"/>
        <v>8.831541607113978</v>
      </c>
      <c r="F99" s="10">
        <f t="shared" si="25"/>
        <v>1.1684583928860217</v>
      </c>
      <c r="G99" s="9">
        <f t="shared" si="26"/>
        <v>2.9211459822150543</v>
      </c>
      <c r="H99" s="9">
        <f t="shared" si="27"/>
        <v>0</v>
      </c>
      <c r="I99" s="9">
        <f t="shared" si="28"/>
        <v>0</v>
      </c>
      <c r="J99" s="9">
        <f t="shared" si="29"/>
        <v>2.9211459822150543</v>
      </c>
      <c r="K99" s="10">
        <f t="shared" si="30"/>
        <v>11.168458392886022</v>
      </c>
      <c r="L99" s="10">
        <f t="shared" si="31"/>
        <v>27.921145982215055</v>
      </c>
      <c r="M99" s="10">
        <f t="shared" si="32"/>
        <v>0</v>
      </c>
      <c r="N99" s="10">
        <f t="shared" si="33"/>
        <v>0</v>
      </c>
      <c r="O99" s="10">
        <f t="shared" si="34"/>
        <v>27.921145982215055</v>
      </c>
      <c r="P99" s="10">
        <f t="shared" si="35"/>
        <v>21.168458392886023</v>
      </c>
      <c r="Q99" s="9">
        <f t="shared" si="36"/>
        <v>52.92114598221506</v>
      </c>
      <c r="R99" s="9">
        <f t="shared" si="37"/>
        <v>0</v>
      </c>
      <c r="S99" s="9">
        <f t="shared" si="38"/>
        <v>0</v>
      </c>
      <c r="T99" s="9">
        <f t="shared" si="39"/>
        <v>52.92114598221506</v>
      </c>
      <c r="U99" s="10">
        <f t="shared" si="40"/>
        <v>31.168458392886023</v>
      </c>
      <c r="V99" s="9">
        <f t="shared" si="41"/>
        <v>77.92114598221505</v>
      </c>
      <c r="W99" s="9">
        <f t="shared" si="42"/>
        <v>0</v>
      </c>
      <c r="X99" s="9">
        <f t="shared" si="43"/>
        <v>0</v>
      </c>
      <c r="Y99" s="9">
        <f t="shared" si="22"/>
        <v>77.92114598221505</v>
      </c>
    </row>
    <row r="100" spans="1:25" ht="12.75">
      <c r="A100" s="5">
        <v>91</v>
      </c>
      <c r="B100" s="5">
        <v>0.5377643904561579</v>
      </c>
      <c r="C100" s="5">
        <v>8</v>
      </c>
      <c r="D100" s="5">
        <v>22</v>
      </c>
      <c r="E100" s="9">
        <f t="shared" si="44"/>
        <v>15.52870146638621</v>
      </c>
      <c r="F100" s="10">
        <f t="shared" si="25"/>
        <v>0</v>
      </c>
      <c r="G100" s="9">
        <f t="shared" si="26"/>
        <v>0</v>
      </c>
      <c r="H100" s="9">
        <f t="shared" si="27"/>
        <v>5.5287014663862095</v>
      </c>
      <c r="I100" s="9">
        <f t="shared" si="28"/>
        <v>276.4350733193105</v>
      </c>
      <c r="J100" s="9">
        <f t="shared" si="29"/>
        <v>276.4350733193105</v>
      </c>
      <c r="K100" s="10">
        <f t="shared" si="30"/>
        <v>4.4712985336137905</v>
      </c>
      <c r="L100" s="10">
        <f t="shared" si="31"/>
        <v>11.178246334034476</v>
      </c>
      <c r="M100" s="10">
        <f t="shared" si="32"/>
        <v>0</v>
      </c>
      <c r="N100" s="10">
        <f t="shared" si="33"/>
        <v>0</v>
      </c>
      <c r="O100" s="10">
        <f t="shared" si="34"/>
        <v>11.178246334034476</v>
      </c>
      <c r="P100" s="10">
        <f t="shared" si="35"/>
        <v>14.47129853361379</v>
      </c>
      <c r="Q100" s="9">
        <f t="shared" si="36"/>
        <v>36.178246334034476</v>
      </c>
      <c r="R100" s="9">
        <f t="shared" si="37"/>
        <v>0</v>
      </c>
      <c r="S100" s="9">
        <f t="shared" si="38"/>
        <v>0</v>
      </c>
      <c r="T100" s="9">
        <f t="shared" si="39"/>
        <v>36.178246334034476</v>
      </c>
      <c r="U100" s="10">
        <f t="shared" si="40"/>
        <v>24.47129853361379</v>
      </c>
      <c r="V100" s="9">
        <f t="shared" si="41"/>
        <v>61.178246334034476</v>
      </c>
      <c r="W100" s="9">
        <f t="shared" si="42"/>
        <v>0</v>
      </c>
      <c r="X100" s="9">
        <f t="shared" si="43"/>
        <v>0</v>
      </c>
      <c r="Y100" s="9">
        <f aca="true" t="shared" si="45" ref="Y100:Y109">X100+V100</f>
        <v>61.178246334034476</v>
      </c>
    </row>
    <row r="101" spans="1:25" ht="12.75">
      <c r="A101" s="5">
        <v>92</v>
      </c>
      <c r="B101" s="5">
        <v>0.5954056699264436</v>
      </c>
      <c r="C101" s="5">
        <v>8</v>
      </c>
      <c r="D101" s="5">
        <v>22</v>
      </c>
      <c r="E101" s="9">
        <f t="shared" si="44"/>
        <v>16.335679378970212</v>
      </c>
      <c r="F101" s="10">
        <f t="shared" si="25"/>
        <v>0</v>
      </c>
      <c r="G101" s="9">
        <f t="shared" si="26"/>
        <v>0</v>
      </c>
      <c r="H101" s="9">
        <f t="shared" si="27"/>
        <v>6.335679378970212</v>
      </c>
      <c r="I101" s="9">
        <f t="shared" si="28"/>
        <v>316.7839689485106</v>
      </c>
      <c r="J101" s="9">
        <f t="shared" si="29"/>
        <v>316.7839689485106</v>
      </c>
      <c r="K101" s="10">
        <f t="shared" si="30"/>
        <v>3.6643206210297876</v>
      </c>
      <c r="L101" s="10">
        <f t="shared" si="31"/>
        <v>9.160801552574469</v>
      </c>
      <c r="M101" s="10">
        <f t="shared" si="32"/>
        <v>0</v>
      </c>
      <c r="N101" s="10">
        <f t="shared" si="33"/>
        <v>0</v>
      </c>
      <c r="O101" s="10">
        <f t="shared" si="34"/>
        <v>9.160801552574469</v>
      </c>
      <c r="P101" s="10">
        <f t="shared" si="35"/>
        <v>13.664320621029788</v>
      </c>
      <c r="Q101" s="9">
        <f t="shared" si="36"/>
        <v>34.16080155257447</v>
      </c>
      <c r="R101" s="9">
        <f t="shared" si="37"/>
        <v>0</v>
      </c>
      <c r="S101" s="9">
        <f t="shared" si="38"/>
        <v>0</v>
      </c>
      <c r="T101" s="9">
        <f t="shared" si="39"/>
        <v>34.16080155257447</v>
      </c>
      <c r="U101" s="10">
        <f t="shared" si="40"/>
        <v>23.664320621029788</v>
      </c>
      <c r="V101" s="9">
        <f t="shared" si="41"/>
        <v>59.16080155257447</v>
      </c>
      <c r="W101" s="9">
        <f t="shared" si="42"/>
        <v>0</v>
      </c>
      <c r="X101" s="9">
        <f t="shared" si="43"/>
        <v>0</v>
      </c>
      <c r="Y101" s="9">
        <f t="shared" si="45"/>
        <v>59.16080155257447</v>
      </c>
    </row>
    <row r="102" spans="1:25" ht="12.75">
      <c r="A102" s="5">
        <v>93</v>
      </c>
      <c r="B102" s="5">
        <v>0.6904113476027405</v>
      </c>
      <c r="C102" s="5">
        <v>8</v>
      </c>
      <c r="D102" s="5">
        <v>22</v>
      </c>
      <c r="E102" s="9">
        <f t="shared" si="44"/>
        <v>17.665758866438367</v>
      </c>
      <c r="F102" s="10">
        <f t="shared" si="25"/>
        <v>0</v>
      </c>
      <c r="G102" s="9">
        <f t="shared" si="26"/>
        <v>0</v>
      </c>
      <c r="H102" s="9">
        <f t="shared" si="27"/>
        <v>7.665758866438367</v>
      </c>
      <c r="I102" s="9">
        <f t="shared" si="28"/>
        <v>383.2879433219183</v>
      </c>
      <c r="J102" s="9">
        <f t="shared" si="29"/>
        <v>383.2879433219183</v>
      </c>
      <c r="K102" s="10">
        <f t="shared" si="30"/>
        <v>2.3342411335616333</v>
      </c>
      <c r="L102" s="10">
        <f t="shared" si="31"/>
        <v>5.835602833904083</v>
      </c>
      <c r="M102" s="10">
        <f t="shared" si="32"/>
        <v>0</v>
      </c>
      <c r="N102" s="10">
        <f t="shared" si="33"/>
        <v>0</v>
      </c>
      <c r="O102" s="10">
        <f t="shared" si="34"/>
        <v>5.835602833904083</v>
      </c>
      <c r="P102" s="10">
        <f t="shared" si="35"/>
        <v>12.334241133561633</v>
      </c>
      <c r="Q102" s="9">
        <f t="shared" si="36"/>
        <v>30.835602833904083</v>
      </c>
      <c r="R102" s="9">
        <f t="shared" si="37"/>
        <v>0</v>
      </c>
      <c r="S102" s="9">
        <f t="shared" si="38"/>
        <v>0</v>
      </c>
      <c r="T102" s="9">
        <f t="shared" si="39"/>
        <v>30.835602833904083</v>
      </c>
      <c r="U102" s="10">
        <f t="shared" si="40"/>
        <v>22.334241133561633</v>
      </c>
      <c r="V102" s="9">
        <f t="shared" si="41"/>
        <v>55.83560283390408</v>
      </c>
      <c r="W102" s="9">
        <f t="shared" si="42"/>
        <v>0</v>
      </c>
      <c r="X102" s="9">
        <f t="shared" si="43"/>
        <v>0</v>
      </c>
      <c r="Y102" s="9">
        <f t="shared" si="45"/>
        <v>55.83560283390408</v>
      </c>
    </row>
    <row r="103" spans="1:25" ht="12.75">
      <c r="A103" s="5">
        <v>94</v>
      </c>
      <c r="B103" s="5">
        <v>0.7411718065142265</v>
      </c>
      <c r="C103" s="5">
        <v>8</v>
      </c>
      <c r="D103" s="5">
        <v>22</v>
      </c>
      <c r="E103" s="9">
        <f t="shared" si="44"/>
        <v>18.37640529119917</v>
      </c>
      <c r="F103" s="10">
        <f t="shared" si="25"/>
        <v>0</v>
      </c>
      <c r="G103" s="9">
        <f t="shared" si="26"/>
        <v>0</v>
      </c>
      <c r="H103" s="9">
        <f t="shared" si="27"/>
        <v>8.37640529119917</v>
      </c>
      <c r="I103" s="9">
        <f t="shared" si="28"/>
        <v>418.8202645599585</v>
      </c>
      <c r="J103" s="9">
        <f t="shared" si="29"/>
        <v>418.8202645599585</v>
      </c>
      <c r="K103" s="10">
        <f t="shared" si="30"/>
        <v>1.6235947088008302</v>
      </c>
      <c r="L103" s="10">
        <f t="shared" si="31"/>
        <v>4.058986772002076</v>
      </c>
      <c r="M103" s="10">
        <f t="shared" si="32"/>
        <v>0</v>
      </c>
      <c r="N103" s="10">
        <f t="shared" si="33"/>
        <v>0</v>
      </c>
      <c r="O103" s="10">
        <f t="shared" si="34"/>
        <v>4.058986772002076</v>
      </c>
      <c r="P103" s="10">
        <f t="shared" si="35"/>
        <v>11.62359470880083</v>
      </c>
      <c r="Q103" s="9">
        <f t="shared" si="36"/>
        <v>29.058986772002076</v>
      </c>
      <c r="R103" s="9">
        <f t="shared" si="37"/>
        <v>0</v>
      </c>
      <c r="S103" s="9">
        <f t="shared" si="38"/>
        <v>0</v>
      </c>
      <c r="T103" s="9">
        <f t="shared" si="39"/>
        <v>29.058986772002076</v>
      </c>
      <c r="U103" s="10">
        <f t="shared" si="40"/>
        <v>21.62359470880083</v>
      </c>
      <c r="V103" s="9">
        <f t="shared" si="41"/>
        <v>54.05898677200207</v>
      </c>
      <c r="W103" s="9">
        <f t="shared" si="42"/>
        <v>0</v>
      </c>
      <c r="X103" s="9">
        <f t="shared" si="43"/>
        <v>0</v>
      </c>
      <c r="Y103" s="9">
        <f t="shared" si="45"/>
        <v>54.05898677200207</v>
      </c>
    </row>
    <row r="104" spans="1:25" ht="12.75">
      <c r="A104" s="5">
        <v>95</v>
      </c>
      <c r="B104" s="5">
        <v>0.25963877621883746</v>
      </c>
      <c r="C104" s="5">
        <v>8</v>
      </c>
      <c r="D104" s="5">
        <v>22</v>
      </c>
      <c r="E104" s="9">
        <f>D104-B104</f>
        <v>21.740361223781164</v>
      </c>
      <c r="F104" s="10">
        <f t="shared" si="25"/>
        <v>0</v>
      </c>
      <c r="G104" s="9">
        <f t="shared" si="26"/>
        <v>0</v>
      </c>
      <c r="H104" s="9">
        <f t="shared" si="27"/>
        <v>11.740361223781164</v>
      </c>
      <c r="I104" s="9">
        <f t="shared" si="28"/>
        <v>587.0180611890582</v>
      </c>
      <c r="J104" s="9">
        <f t="shared" si="29"/>
        <v>587.0180611890582</v>
      </c>
      <c r="K104" s="10">
        <f t="shared" si="30"/>
        <v>0</v>
      </c>
      <c r="L104" s="10">
        <f t="shared" si="31"/>
        <v>0</v>
      </c>
      <c r="M104" s="10">
        <f t="shared" si="32"/>
        <v>1.7403612237811643</v>
      </c>
      <c r="N104" s="10">
        <f t="shared" si="33"/>
        <v>87.01806118905822</v>
      </c>
      <c r="O104" s="10">
        <f t="shared" si="34"/>
        <v>87.01806118905822</v>
      </c>
      <c r="P104" s="10">
        <f t="shared" si="35"/>
        <v>8.259638776218836</v>
      </c>
      <c r="Q104" s="9">
        <f t="shared" si="36"/>
        <v>20.64909694054709</v>
      </c>
      <c r="R104" s="9">
        <f t="shared" si="37"/>
        <v>0</v>
      </c>
      <c r="S104" s="9">
        <f t="shared" si="38"/>
        <v>0</v>
      </c>
      <c r="T104" s="9">
        <f t="shared" si="39"/>
        <v>20.64909694054709</v>
      </c>
      <c r="U104" s="10">
        <f t="shared" si="40"/>
        <v>18.259638776218836</v>
      </c>
      <c r="V104" s="9">
        <f t="shared" si="41"/>
        <v>45.64909694054709</v>
      </c>
      <c r="W104" s="9">
        <f t="shared" si="42"/>
        <v>0</v>
      </c>
      <c r="X104" s="9">
        <f t="shared" si="43"/>
        <v>0</v>
      </c>
      <c r="Y104" s="9">
        <f t="shared" si="45"/>
        <v>45.64909694054709</v>
      </c>
    </row>
    <row r="105" spans="1:25" ht="12.75">
      <c r="A105" s="5">
        <v>96</v>
      </c>
      <c r="B105" s="5">
        <v>0.1237482452027312</v>
      </c>
      <c r="C105" s="5">
        <v>8</v>
      </c>
      <c r="D105" s="5">
        <v>22</v>
      </c>
      <c r="E105" s="9">
        <f>C105+(D105-C105)*B105</f>
        <v>9.732475432838237</v>
      </c>
      <c r="F105" s="10">
        <f t="shared" si="25"/>
        <v>0.26752456716176276</v>
      </c>
      <c r="G105" s="9">
        <f t="shared" si="26"/>
        <v>0.6688114179044069</v>
      </c>
      <c r="H105" s="9">
        <f t="shared" si="27"/>
        <v>0</v>
      </c>
      <c r="I105" s="9">
        <f t="shared" si="28"/>
        <v>0</v>
      </c>
      <c r="J105" s="9">
        <f t="shared" si="29"/>
        <v>0.6688114179044069</v>
      </c>
      <c r="K105" s="10">
        <f t="shared" si="30"/>
        <v>10.267524567161763</v>
      </c>
      <c r="L105" s="10">
        <f t="shared" si="31"/>
        <v>25.668811417904408</v>
      </c>
      <c r="M105" s="10">
        <f t="shared" si="32"/>
        <v>0</v>
      </c>
      <c r="N105" s="10">
        <f t="shared" si="33"/>
        <v>0</v>
      </c>
      <c r="O105" s="10">
        <f t="shared" si="34"/>
        <v>25.668811417904408</v>
      </c>
      <c r="P105" s="10">
        <f t="shared" si="35"/>
        <v>20.267524567161765</v>
      </c>
      <c r="Q105" s="9">
        <f t="shared" si="36"/>
        <v>50.66881141790441</v>
      </c>
      <c r="R105" s="9">
        <f t="shared" si="37"/>
        <v>0</v>
      </c>
      <c r="S105" s="9">
        <f t="shared" si="38"/>
        <v>0</v>
      </c>
      <c r="T105" s="9">
        <f t="shared" si="39"/>
        <v>50.66881141790441</v>
      </c>
      <c r="U105" s="10">
        <f t="shared" si="40"/>
        <v>30.267524567161765</v>
      </c>
      <c r="V105" s="9">
        <f t="shared" si="41"/>
        <v>75.66881141790441</v>
      </c>
      <c r="W105" s="9">
        <f t="shared" si="42"/>
        <v>0</v>
      </c>
      <c r="X105" s="9">
        <f t="shared" si="43"/>
        <v>0</v>
      </c>
      <c r="Y105" s="9">
        <f t="shared" si="45"/>
        <v>75.66881141790441</v>
      </c>
    </row>
    <row r="106" spans="1:25" ht="12.75">
      <c r="A106" s="5">
        <v>97</v>
      </c>
      <c r="B106" s="5">
        <v>0.5428431360231118</v>
      </c>
      <c r="C106" s="5">
        <v>8</v>
      </c>
      <c r="D106" s="5">
        <v>22</v>
      </c>
      <c r="E106" s="9">
        <f>C106+(D106-C106)*B106</f>
        <v>15.599803904323565</v>
      </c>
      <c r="F106" s="10">
        <f t="shared" si="25"/>
        <v>0</v>
      </c>
      <c r="G106" s="9">
        <f t="shared" si="26"/>
        <v>0</v>
      </c>
      <c r="H106" s="9">
        <f t="shared" si="27"/>
        <v>5.599803904323565</v>
      </c>
      <c r="I106" s="9">
        <f t="shared" si="28"/>
        <v>279.9901952161782</v>
      </c>
      <c r="J106" s="9">
        <f t="shared" si="29"/>
        <v>279.9901952161782</v>
      </c>
      <c r="K106" s="10">
        <f t="shared" si="30"/>
        <v>4.400196095676435</v>
      </c>
      <c r="L106" s="10">
        <f t="shared" si="31"/>
        <v>11.000490239191087</v>
      </c>
      <c r="M106" s="10">
        <f t="shared" si="32"/>
        <v>0</v>
      </c>
      <c r="N106" s="10">
        <f t="shared" si="33"/>
        <v>0</v>
      </c>
      <c r="O106" s="10">
        <f t="shared" si="34"/>
        <v>11.000490239191087</v>
      </c>
      <c r="P106" s="10">
        <f t="shared" si="35"/>
        <v>14.400196095676435</v>
      </c>
      <c r="Q106" s="9">
        <f t="shared" si="36"/>
        <v>36.00049023919109</v>
      </c>
      <c r="R106" s="9">
        <f t="shared" si="37"/>
        <v>0</v>
      </c>
      <c r="S106" s="9">
        <f t="shared" si="38"/>
        <v>0</v>
      </c>
      <c r="T106" s="9">
        <f t="shared" si="39"/>
        <v>36.00049023919109</v>
      </c>
      <c r="U106" s="10">
        <f t="shared" si="40"/>
        <v>24.400196095676435</v>
      </c>
      <c r="V106" s="9">
        <f t="shared" si="41"/>
        <v>61.00049023919109</v>
      </c>
      <c r="W106" s="9">
        <f t="shared" si="42"/>
        <v>0</v>
      </c>
      <c r="X106" s="9">
        <f t="shared" si="43"/>
        <v>0</v>
      </c>
      <c r="Y106" s="9">
        <f t="shared" si="45"/>
        <v>61.00049023919109</v>
      </c>
    </row>
    <row r="107" spans="1:25" ht="12.75">
      <c r="A107" s="5">
        <v>98</v>
      </c>
      <c r="B107" s="5">
        <v>0.47376588298147526</v>
      </c>
      <c r="C107" s="5">
        <v>8</v>
      </c>
      <c r="D107" s="5">
        <v>22</v>
      </c>
      <c r="E107" s="9">
        <f>C107+(D107-C107)*B107</f>
        <v>14.632722361740655</v>
      </c>
      <c r="F107" s="10">
        <f t="shared" si="25"/>
        <v>0</v>
      </c>
      <c r="G107" s="9">
        <f t="shared" si="26"/>
        <v>0</v>
      </c>
      <c r="H107" s="9">
        <f t="shared" si="27"/>
        <v>4.6327223617406545</v>
      </c>
      <c r="I107" s="9">
        <f t="shared" si="28"/>
        <v>231.63611808703274</v>
      </c>
      <c r="J107" s="9">
        <f t="shared" si="29"/>
        <v>231.63611808703274</v>
      </c>
      <c r="K107" s="10">
        <f t="shared" si="30"/>
        <v>5.3672776382593455</v>
      </c>
      <c r="L107" s="10">
        <f t="shared" si="31"/>
        <v>13.418194095648364</v>
      </c>
      <c r="M107" s="10">
        <f t="shared" si="32"/>
        <v>0</v>
      </c>
      <c r="N107" s="10">
        <f t="shared" si="33"/>
        <v>0</v>
      </c>
      <c r="O107" s="10">
        <f t="shared" si="34"/>
        <v>13.418194095648364</v>
      </c>
      <c r="P107" s="10">
        <f t="shared" si="35"/>
        <v>15.367277638259345</v>
      </c>
      <c r="Q107" s="9">
        <f t="shared" si="36"/>
        <v>38.41819409564836</v>
      </c>
      <c r="R107" s="9">
        <f t="shared" si="37"/>
        <v>0</v>
      </c>
      <c r="S107" s="9">
        <f t="shared" si="38"/>
        <v>0</v>
      </c>
      <c r="T107" s="9">
        <f t="shared" si="39"/>
        <v>38.41819409564836</v>
      </c>
      <c r="U107" s="10">
        <f t="shared" si="40"/>
        <v>25.367277638259345</v>
      </c>
      <c r="V107" s="9">
        <f t="shared" si="41"/>
        <v>63.41819409564836</v>
      </c>
      <c r="W107" s="9">
        <f t="shared" si="42"/>
        <v>0</v>
      </c>
      <c r="X107" s="9">
        <f t="shared" si="43"/>
        <v>0</v>
      </c>
      <c r="Y107" s="9">
        <f t="shared" si="45"/>
        <v>63.41819409564836</v>
      </c>
    </row>
    <row r="108" spans="1:25" ht="12.75">
      <c r="A108" s="5">
        <v>99</v>
      </c>
      <c r="B108" s="5">
        <v>0.06606376106854261</v>
      </c>
      <c r="C108" s="5">
        <v>8</v>
      </c>
      <c r="D108" s="5">
        <v>22</v>
      </c>
      <c r="E108" s="9">
        <f>C108+(D108-C108)*B108</f>
        <v>8.924892654959596</v>
      </c>
      <c r="F108" s="10">
        <f t="shared" si="25"/>
        <v>1.0751073450404043</v>
      </c>
      <c r="G108" s="9">
        <f t="shared" si="26"/>
        <v>2.6877683626010107</v>
      </c>
      <c r="H108" s="9">
        <f t="shared" si="27"/>
        <v>0</v>
      </c>
      <c r="I108" s="9">
        <f t="shared" si="28"/>
        <v>0</v>
      </c>
      <c r="J108" s="9">
        <f t="shared" si="29"/>
        <v>2.6877683626010107</v>
      </c>
      <c r="K108" s="10">
        <f t="shared" si="30"/>
        <v>11.075107345040404</v>
      </c>
      <c r="L108" s="10">
        <f t="shared" si="31"/>
        <v>27.687768362601012</v>
      </c>
      <c r="M108" s="10">
        <f t="shared" si="32"/>
        <v>0</v>
      </c>
      <c r="N108" s="10">
        <f t="shared" si="33"/>
        <v>0</v>
      </c>
      <c r="O108" s="10">
        <f t="shared" si="34"/>
        <v>27.687768362601012</v>
      </c>
      <c r="P108" s="10">
        <f t="shared" si="35"/>
        <v>21.075107345040404</v>
      </c>
      <c r="Q108" s="9">
        <f t="shared" si="36"/>
        <v>52.68776836260101</v>
      </c>
      <c r="R108" s="9">
        <f t="shared" si="37"/>
        <v>0</v>
      </c>
      <c r="S108" s="9">
        <f t="shared" si="38"/>
        <v>0</v>
      </c>
      <c r="T108" s="9">
        <f t="shared" si="39"/>
        <v>52.68776836260101</v>
      </c>
      <c r="U108" s="10">
        <f t="shared" si="40"/>
        <v>31.075107345040404</v>
      </c>
      <c r="V108" s="9">
        <f t="shared" si="41"/>
        <v>77.687768362601</v>
      </c>
      <c r="W108" s="9">
        <f t="shared" si="42"/>
        <v>0</v>
      </c>
      <c r="X108" s="9">
        <f t="shared" si="43"/>
        <v>0</v>
      </c>
      <c r="Y108" s="9">
        <f t="shared" si="45"/>
        <v>77.687768362601</v>
      </c>
    </row>
    <row r="109" spans="1:25" ht="12.75">
      <c r="A109" s="5">
        <v>100</v>
      </c>
      <c r="B109" s="5">
        <v>0.023524454157018482</v>
      </c>
      <c r="C109" s="5">
        <v>8</v>
      </c>
      <c r="D109" s="5">
        <v>22</v>
      </c>
      <c r="E109" s="9">
        <f>C109+(D109-C109)*B109</f>
        <v>8.329342358198259</v>
      </c>
      <c r="F109" s="10">
        <f t="shared" si="25"/>
        <v>1.670657641801741</v>
      </c>
      <c r="G109" s="9">
        <f t="shared" si="26"/>
        <v>4.176644104504352</v>
      </c>
      <c r="H109" s="9">
        <f t="shared" si="27"/>
        <v>0</v>
      </c>
      <c r="I109" s="9">
        <f t="shared" si="28"/>
        <v>0</v>
      </c>
      <c r="J109" s="9">
        <f t="shared" si="29"/>
        <v>4.176644104504352</v>
      </c>
      <c r="K109" s="10">
        <f t="shared" si="30"/>
        <v>11.670657641801741</v>
      </c>
      <c r="L109" s="10">
        <f t="shared" si="31"/>
        <v>29.17664410450435</v>
      </c>
      <c r="M109" s="10">
        <f t="shared" si="32"/>
        <v>0</v>
      </c>
      <c r="N109" s="10">
        <f t="shared" si="33"/>
        <v>0</v>
      </c>
      <c r="O109" s="10">
        <f t="shared" si="34"/>
        <v>29.17664410450435</v>
      </c>
      <c r="P109" s="10">
        <f t="shared" si="35"/>
        <v>21.67065764180174</v>
      </c>
      <c r="Q109" s="9">
        <f t="shared" si="36"/>
        <v>54.17664410450435</v>
      </c>
      <c r="R109" s="9">
        <f t="shared" si="37"/>
        <v>0</v>
      </c>
      <c r="S109" s="9">
        <f t="shared" si="38"/>
        <v>0</v>
      </c>
      <c r="T109" s="9">
        <f t="shared" si="39"/>
        <v>54.17664410450435</v>
      </c>
      <c r="U109" s="10">
        <f t="shared" si="40"/>
        <v>31.67065764180174</v>
      </c>
      <c r="V109" s="9">
        <f t="shared" si="41"/>
        <v>79.17664410450435</v>
      </c>
      <c r="W109" s="9">
        <f t="shared" si="42"/>
        <v>0</v>
      </c>
      <c r="X109" s="9">
        <f t="shared" si="43"/>
        <v>0</v>
      </c>
      <c r="Y109" s="9">
        <f t="shared" si="45"/>
        <v>79.17664410450435</v>
      </c>
    </row>
    <row r="110" spans="1:25" ht="12.75">
      <c r="A110" s="5"/>
      <c r="B110" s="5"/>
      <c r="C110" s="5"/>
      <c r="D110" s="5"/>
      <c r="E110" s="5"/>
      <c r="F110" s="5"/>
      <c r="G110" s="5"/>
      <c r="H110" s="5"/>
      <c r="I110" s="11"/>
      <c r="J110" s="11">
        <f>SUM(J10:J109)</f>
        <v>28284.086189249774</v>
      </c>
      <c r="K110" s="5"/>
      <c r="L110" s="5"/>
      <c r="M110" s="5"/>
      <c r="N110" s="11"/>
      <c r="O110" s="12">
        <f>SUM(O10:O109)</f>
        <v>2374.504600369915</v>
      </c>
      <c r="P110" s="5"/>
      <c r="Q110" s="5"/>
      <c r="R110" s="5"/>
      <c r="S110" s="11"/>
      <c r="T110" s="11">
        <f>SUM(T10:T109)</f>
        <v>3612.470180926061</v>
      </c>
      <c r="U110" s="5"/>
      <c r="V110" s="5"/>
      <c r="W110" s="5"/>
      <c r="X110" s="11"/>
      <c r="Y110" s="11">
        <f>SUM(Y10:Y109)</f>
        <v>6112.470180926059</v>
      </c>
    </row>
  </sheetData>
  <mergeCells count="12">
    <mergeCell ref="F7:J7"/>
    <mergeCell ref="K7:O7"/>
    <mergeCell ref="P7:T7"/>
    <mergeCell ref="K8:L8"/>
    <mergeCell ref="P8:Q8"/>
    <mergeCell ref="F8:G8"/>
    <mergeCell ref="H8:I8"/>
    <mergeCell ref="M8:N8"/>
    <mergeCell ref="U7:Y7"/>
    <mergeCell ref="U8:V8"/>
    <mergeCell ref="W8:X8"/>
    <mergeCell ref="R8:S8"/>
  </mergeCells>
  <printOptions/>
  <pageMargins left="0.68" right="0.75" top="0.74" bottom="0.59" header="0.17" footer="0.16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ANUJ</dc:creator>
  <cp:keywords/>
  <dc:description/>
  <cp:lastModifiedBy>wel</cp:lastModifiedBy>
  <cp:lastPrinted>2007-06-05T12:49:55Z</cp:lastPrinted>
  <dcterms:created xsi:type="dcterms:W3CDTF">2007-06-03T11:56:38Z</dcterms:created>
  <dcterms:modified xsi:type="dcterms:W3CDTF">2011-02-11T10:13:52Z</dcterms:modified>
  <cp:category/>
  <cp:version/>
  <cp:contentType/>
  <cp:contentStatus/>
</cp:coreProperties>
</file>