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<sst xmlns="http://schemas.openxmlformats.org/spreadsheetml/2006/main" count="48" uniqueCount="19">
  <si>
    <t>Lower Level Demand</t>
  </si>
  <si>
    <t>upper level demand</t>
  </si>
  <si>
    <t>demand</t>
  </si>
  <si>
    <t>Shortage</t>
  </si>
  <si>
    <t>Total</t>
  </si>
  <si>
    <t>Rand. No.</t>
  </si>
  <si>
    <t>Lower Demand</t>
  </si>
  <si>
    <t>Upper Demand</t>
  </si>
  <si>
    <t>Agg. Demand</t>
  </si>
  <si>
    <t>Holding</t>
  </si>
  <si>
    <t>Units</t>
  </si>
  <si>
    <t>Cost</t>
  </si>
  <si>
    <t>Unit</t>
  </si>
  <si>
    <t>40 Units</t>
  </si>
  <si>
    <t>80 Units</t>
  </si>
  <si>
    <t>120 Units</t>
  </si>
  <si>
    <t>160 Units</t>
  </si>
  <si>
    <t>TARGET INVENTORY FOR MUMBAI BRANCH</t>
  </si>
  <si>
    <t>200 Units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</si>
</sst>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"/>
    <numFmt numFmtId="165" formatCode="0.00000000"/>
    <numFmt numFmtId="166" formatCode="0.000000000"/>
    <numFmt numFmtId="167" formatCode="0.0000000000"/>
    <numFmt numFmtId="168" formatCode="0.000000"/>
    <numFmt numFmtId="169" formatCode="0.00000"/>
    <numFmt numFmtId="170" formatCode="0.0000"/>
    <numFmt numFmtId="171" formatCode="0.000"/>
    <numFmt numFmtId="172" formatCode="0.0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1" fillId="0" borderId="2" xfId="0" applyFont="1" applyBorder="1" applyAlignment="1">
      <alignment/>
    </xf>
    <xf numFmtId="0" fontId="0" fillId="0" borderId="2" xfId="0" applyBorder="1" applyAlignment="1">
      <alignment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1" fontId="0" fillId="0" borderId="2" xfId="0" applyNumberFormat="1" applyBorder="1" applyAlignment="1">
      <alignment/>
    </xf>
    <xf numFmtId="1" fontId="0" fillId="0" borderId="2" xfId="0" applyNumberFormat="1" applyBorder="1" applyAlignment="1">
      <alignment horizontal="center"/>
    </xf>
    <xf numFmtId="1" fontId="0" fillId="0" borderId="2" xfId="0" applyNumberFormat="1" applyBorder="1" applyAlignment="1">
      <alignment horizontal="right"/>
    </xf>
    <xf numFmtId="1" fontId="1" fillId="0" borderId="2" xfId="0" applyNumberFormat="1" applyFont="1" applyBorder="1" applyAlignment="1">
      <alignment/>
    </xf>
    <xf numFmtId="1" fontId="1" fillId="0" borderId="2" xfId="0" applyNumberFormat="1" applyFont="1" applyBorder="1" applyAlignment="1">
      <alignment horizontal="right"/>
    </xf>
    <xf numFmtId="0" fontId="0" fillId="0" borderId="2" xfId="0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11"/>
  <sheetViews>
    <sheetView tabSelected="1" workbookViewId="0" topLeftCell="A1">
      <pane xSplit="5" ySplit="8" topLeftCell="F9" activePane="bottomRight" state="frozen"/>
      <selection pane="topLeft" activeCell="A1" sqref="A1"/>
      <selection pane="topRight" activeCell="E1" sqref="E1"/>
      <selection pane="bottomLeft" activeCell="A3" sqref="A3"/>
      <selection pane="bottomRight" activeCell="AD11" sqref="AD11"/>
    </sheetView>
  </sheetViews>
  <sheetFormatPr defaultColWidth="9.140625" defaultRowHeight="12.75"/>
  <cols>
    <col min="1" max="1" width="4.140625" style="0" customWidth="1"/>
    <col min="3" max="3" width="6.7109375" style="0" customWidth="1"/>
    <col min="4" max="4" width="6.57421875" style="0" customWidth="1"/>
    <col min="5" max="5" width="5.421875" style="0" customWidth="1"/>
    <col min="6" max="6" width="6.140625" style="0" customWidth="1"/>
    <col min="7" max="7" width="5.421875" style="0" customWidth="1"/>
    <col min="8" max="8" width="5.7109375" style="0" customWidth="1"/>
    <col min="9" max="9" width="8.140625" style="0" customWidth="1"/>
    <col min="10" max="10" width="7.57421875" style="2" customWidth="1"/>
    <col min="11" max="11" width="6.140625" style="0" customWidth="1"/>
    <col min="12" max="12" width="5.7109375" style="0" customWidth="1"/>
    <col min="13" max="13" width="6.140625" style="0" customWidth="1"/>
    <col min="14" max="14" width="6.8515625" style="0" customWidth="1"/>
    <col min="15" max="15" width="7.140625" style="2" customWidth="1"/>
    <col min="16" max="16" width="6.140625" style="0" customWidth="1"/>
    <col min="17" max="17" width="6.00390625" style="0" customWidth="1"/>
    <col min="18" max="18" width="6.140625" style="0" customWidth="1"/>
    <col min="19" max="19" width="5.421875" style="3" customWidth="1"/>
    <col min="20" max="20" width="7.140625" style="2" customWidth="1"/>
    <col min="21" max="21" width="7.140625" style="0" customWidth="1"/>
    <col min="22" max="23" width="6.57421875" style="0" customWidth="1"/>
    <col min="24" max="24" width="6.00390625" style="0" customWidth="1"/>
    <col min="25" max="25" width="6.28125" style="2" customWidth="1"/>
    <col min="26" max="27" width="6.00390625" style="0" customWidth="1"/>
    <col min="28" max="28" width="6.57421875" style="0" customWidth="1"/>
    <col min="29" max="29" width="5.8515625" style="0" customWidth="1"/>
    <col min="30" max="30" width="7.140625" style="0" customWidth="1"/>
  </cols>
  <sheetData>
    <row r="1" spans="1:30" ht="12.75">
      <c r="A1" s="14" t="s">
        <v>17</v>
      </c>
      <c r="B1" s="15"/>
      <c r="C1" s="15"/>
      <c r="D1" s="15"/>
      <c r="E1" s="15"/>
      <c r="F1" s="15"/>
      <c r="G1" s="16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</row>
    <row r="2" spans="1:30" ht="12.75">
      <c r="A2" s="4"/>
      <c r="B2" s="5"/>
      <c r="C2" s="5"/>
      <c r="D2" s="5"/>
      <c r="E2" s="5"/>
      <c r="F2" s="6"/>
      <c r="G2" s="6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</row>
    <row r="3" spans="1:30" ht="12.75">
      <c r="A3" s="6" t="s">
        <v>6</v>
      </c>
      <c r="B3" s="6"/>
      <c r="C3" s="5">
        <v>30</v>
      </c>
      <c r="D3" s="5"/>
      <c r="E3" s="5"/>
      <c r="F3" s="6"/>
      <c r="G3" s="6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</row>
    <row r="4" spans="1:30" ht="12.75">
      <c r="A4" s="6" t="s">
        <v>7</v>
      </c>
      <c r="B4" s="6"/>
      <c r="C4" s="5">
        <v>150</v>
      </c>
      <c r="D4" s="5"/>
      <c r="E4" s="5"/>
      <c r="F4" s="6"/>
      <c r="G4" s="6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</row>
    <row r="5" spans="1:30" ht="12.75">
      <c r="A5" s="6" t="s">
        <v>8</v>
      </c>
      <c r="B5" s="6"/>
      <c r="C5" s="5">
        <v>88</v>
      </c>
      <c r="D5" s="5"/>
      <c r="E5" s="5"/>
      <c r="F5" s="6"/>
      <c r="G5" s="6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</row>
    <row r="6" spans="1:30" ht="12.7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12.75">
      <c r="A7" s="5"/>
      <c r="B7" s="5" t="s">
        <v>5</v>
      </c>
      <c r="C7" s="5" t="s">
        <v>0</v>
      </c>
      <c r="D7" s="5" t="s">
        <v>1</v>
      </c>
      <c r="E7" s="5" t="s">
        <v>2</v>
      </c>
      <c r="F7" s="13" t="s">
        <v>13</v>
      </c>
      <c r="G7" s="13"/>
      <c r="H7" s="13"/>
      <c r="I7" s="13"/>
      <c r="J7" s="13"/>
      <c r="K7" s="13" t="s">
        <v>14</v>
      </c>
      <c r="L7" s="13"/>
      <c r="M7" s="13"/>
      <c r="N7" s="13"/>
      <c r="O7" s="13"/>
      <c r="P7" s="13" t="s">
        <v>15</v>
      </c>
      <c r="Q7" s="13"/>
      <c r="R7" s="13"/>
      <c r="S7" s="13"/>
      <c r="T7" s="13"/>
      <c r="U7" s="13" t="s">
        <v>16</v>
      </c>
      <c r="V7" s="13"/>
      <c r="W7" s="13"/>
      <c r="X7" s="13"/>
      <c r="Y7" s="13"/>
      <c r="Z7" s="13" t="s">
        <v>18</v>
      </c>
      <c r="AA7" s="13"/>
      <c r="AB7" s="13"/>
      <c r="AC7" s="13"/>
      <c r="AD7" s="13"/>
    </row>
    <row r="8" spans="1:30" ht="12.75">
      <c r="A8" s="5"/>
      <c r="B8" s="5"/>
      <c r="C8" s="5"/>
      <c r="D8" s="5"/>
      <c r="E8" s="5"/>
      <c r="F8" s="13" t="s">
        <v>9</v>
      </c>
      <c r="G8" s="13"/>
      <c r="H8" s="13" t="s">
        <v>3</v>
      </c>
      <c r="I8" s="13"/>
      <c r="J8" s="7" t="s">
        <v>4</v>
      </c>
      <c r="K8" s="13" t="s">
        <v>9</v>
      </c>
      <c r="L8" s="13"/>
      <c r="M8" s="13" t="s">
        <v>3</v>
      </c>
      <c r="N8" s="13"/>
      <c r="O8" s="7" t="s">
        <v>4</v>
      </c>
      <c r="P8" s="13" t="s">
        <v>9</v>
      </c>
      <c r="Q8" s="13"/>
      <c r="R8" s="13" t="s">
        <v>3</v>
      </c>
      <c r="S8" s="13"/>
      <c r="T8" s="7" t="s">
        <v>4</v>
      </c>
      <c r="U8" s="13" t="s">
        <v>9</v>
      </c>
      <c r="V8" s="13"/>
      <c r="W8" s="13" t="s">
        <v>3</v>
      </c>
      <c r="X8" s="13"/>
      <c r="Y8" s="5" t="s">
        <v>4</v>
      </c>
      <c r="Z8" s="13" t="s">
        <v>9</v>
      </c>
      <c r="AA8" s="13"/>
      <c r="AB8" s="13" t="s">
        <v>3</v>
      </c>
      <c r="AC8" s="13"/>
      <c r="AD8" s="5" t="s">
        <v>4</v>
      </c>
    </row>
    <row r="9" spans="1:30" ht="12.75">
      <c r="A9" s="5"/>
      <c r="B9" s="5"/>
      <c r="C9" s="5"/>
      <c r="D9" s="5"/>
      <c r="E9" s="5"/>
      <c r="F9" s="7" t="s">
        <v>10</v>
      </c>
      <c r="G9" s="7" t="s">
        <v>11</v>
      </c>
      <c r="H9" s="7" t="s">
        <v>12</v>
      </c>
      <c r="I9" s="7" t="s">
        <v>11</v>
      </c>
      <c r="J9" s="7"/>
      <c r="K9" s="7" t="s">
        <v>12</v>
      </c>
      <c r="L9" s="7" t="s">
        <v>11</v>
      </c>
      <c r="M9" s="7" t="s">
        <v>12</v>
      </c>
      <c r="N9" s="7" t="s">
        <v>11</v>
      </c>
      <c r="O9" s="7"/>
      <c r="P9" s="7" t="s">
        <v>12</v>
      </c>
      <c r="Q9" s="7" t="s">
        <v>11</v>
      </c>
      <c r="R9" s="7" t="s">
        <v>12</v>
      </c>
      <c r="S9" s="7" t="s">
        <v>11</v>
      </c>
      <c r="T9" s="7"/>
      <c r="U9" s="7" t="s">
        <v>12</v>
      </c>
      <c r="V9" s="7" t="s">
        <v>11</v>
      </c>
      <c r="W9" s="7" t="s">
        <v>12</v>
      </c>
      <c r="X9" s="7" t="s">
        <v>11</v>
      </c>
      <c r="Y9" s="5"/>
      <c r="Z9" s="7" t="s">
        <v>12</v>
      </c>
      <c r="AA9" s="7" t="s">
        <v>11</v>
      </c>
      <c r="AB9" s="7" t="s">
        <v>12</v>
      </c>
      <c r="AC9" s="7" t="s">
        <v>11</v>
      </c>
      <c r="AD9" s="5"/>
    </row>
    <row r="10" spans="1:30" ht="12.75">
      <c r="A10" s="5"/>
      <c r="B10" s="5"/>
      <c r="C10" s="5"/>
      <c r="D10" s="5"/>
      <c r="E10" s="5"/>
      <c r="F10" s="5"/>
      <c r="G10" s="7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</row>
    <row r="11" spans="1:30" ht="12.75">
      <c r="A11" s="5">
        <v>1</v>
      </c>
      <c r="B11" s="5">
        <v>0.3438342683737467</v>
      </c>
      <c r="C11" s="5">
        <v>30</v>
      </c>
      <c r="D11" s="5">
        <v>150</v>
      </c>
      <c r="E11" s="8">
        <f aca="true" t="shared" si="0" ref="E11:E28">C11+(D11-C11)*B11</f>
        <v>71.2601122048496</v>
      </c>
      <c r="F11" s="9">
        <f>IF(E11&gt;40,0,40-E11)</f>
        <v>0</v>
      </c>
      <c r="G11" s="8">
        <f>2.5*F11</f>
        <v>0</v>
      </c>
      <c r="H11" s="8">
        <f>IF(E11&gt;40,E11-40,0)</f>
        <v>31.260112204849605</v>
      </c>
      <c r="I11" s="8">
        <f>H11*50</f>
        <v>1563.0056102424803</v>
      </c>
      <c r="J11" s="8">
        <f>I11+G11</f>
        <v>1563.0056102424803</v>
      </c>
      <c r="K11" s="10">
        <f>IF(E11&gt;80,0,80-E11)</f>
        <v>8.739887795150395</v>
      </c>
      <c r="L11" s="10">
        <f>K11*2.5</f>
        <v>21.849719487875987</v>
      </c>
      <c r="M11" s="10">
        <f>IF(E11&gt;80,E11-80,0)</f>
        <v>0</v>
      </c>
      <c r="N11" s="10">
        <f>M11*50</f>
        <v>0</v>
      </c>
      <c r="O11" s="10">
        <f>L11+N11</f>
        <v>21.849719487875987</v>
      </c>
      <c r="P11" s="10">
        <f>IF(E11&gt;120,0,120-E11)</f>
        <v>48.739887795150395</v>
      </c>
      <c r="Q11" s="8">
        <f>P11*2.5</f>
        <v>121.84971948787599</v>
      </c>
      <c r="R11" s="8">
        <f>IF(E11&gt;120,E11-120,0)</f>
        <v>0</v>
      </c>
      <c r="S11" s="8">
        <f>R11*50</f>
        <v>0</v>
      </c>
      <c r="T11" s="8">
        <f>S11+Q11</f>
        <v>121.84971948787599</v>
      </c>
      <c r="U11" s="8">
        <f>IF(E11&gt;160,0,160-E11)</f>
        <v>88.7398877951504</v>
      </c>
      <c r="V11" s="8">
        <f>U11*2.5</f>
        <v>221.84971948787597</v>
      </c>
      <c r="W11" s="5">
        <f>IF(E11&gt;160,E11-160,0)</f>
        <v>0</v>
      </c>
      <c r="X11" s="5">
        <f>W11*50</f>
        <v>0</v>
      </c>
      <c r="Y11" s="8">
        <f>X11+V11</f>
        <v>221.84971948787597</v>
      </c>
      <c r="Z11" s="8">
        <f>IF(E11&gt;200,0,200-E11)</f>
        <v>128.7398877951504</v>
      </c>
      <c r="AA11" s="8">
        <f>Z11*2.5</f>
        <v>321.849719487876</v>
      </c>
      <c r="AB11" s="8">
        <f>IF(E11&gt;200,E11-200,0)</f>
        <v>0</v>
      </c>
      <c r="AC11" s="8">
        <f>AB11*50</f>
        <v>0</v>
      </c>
      <c r="AD11" s="8">
        <f>AC11+AA11</f>
        <v>321.849719487876</v>
      </c>
    </row>
    <row r="12" spans="1:30" ht="12.75">
      <c r="A12" s="5">
        <v>2</v>
      </c>
      <c r="B12" s="5">
        <v>0.9747599773838775</v>
      </c>
      <c r="C12" s="5">
        <v>30</v>
      </c>
      <c r="D12" s="5">
        <v>150</v>
      </c>
      <c r="E12" s="8">
        <f t="shared" si="0"/>
        <v>146.97119728606532</v>
      </c>
      <c r="F12" s="9">
        <f aca="true" t="shared" si="1" ref="F12:F75">IF(E12&gt;40,0,40-E12)</f>
        <v>0</v>
      </c>
      <c r="G12" s="8">
        <f aca="true" t="shared" si="2" ref="G12:G75">2.5*F12</f>
        <v>0</v>
      </c>
      <c r="H12" s="8">
        <f aca="true" t="shared" si="3" ref="H12:H75">IF(E12&gt;40,E12-40,0)</f>
        <v>106.97119728606532</v>
      </c>
      <c r="I12" s="8">
        <f aca="true" t="shared" si="4" ref="I12:I75">H12*50</f>
        <v>5348.559864303266</v>
      </c>
      <c r="J12" s="8">
        <f aca="true" t="shared" si="5" ref="J12:J75">I12+G12</f>
        <v>5348.559864303266</v>
      </c>
      <c r="K12" s="10">
        <f aca="true" t="shared" si="6" ref="K12:K75">IF(E12&gt;80,0,80-E12)</f>
        <v>0</v>
      </c>
      <c r="L12" s="10">
        <f aca="true" t="shared" si="7" ref="L12:L75">K12*2.5</f>
        <v>0</v>
      </c>
      <c r="M12" s="10">
        <f aca="true" t="shared" si="8" ref="M12:M75">IF(E12&gt;80,E12-80,0)</f>
        <v>66.97119728606532</v>
      </c>
      <c r="N12" s="10">
        <f aca="true" t="shared" si="9" ref="N12:N75">M12*50</f>
        <v>3348.559864303266</v>
      </c>
      <c r="O12" s="10">
        <f aca="true" t="shared" si="10" ref="O12:O75">L12+N12</f>
        <v>3348.559864303266</v>
      </c>
      <c r="P12" s="10">
        <f aca="true" t="shared" si="11" ref="P12:P75">IF(E12&gt;120,0,120-E12)</f>
        <v>0</v>
      </c>
      <c r="Q12" s="8">
        <f aca="true" t="shared" si="12" ref="Q12:Q75">P12*2.5</f>
        <v>0</v>
      </c>
      <c r="R12" s="8">
        <f aca="true" t="shared" si="13" ref="R12:R75">IF(E12&gt;120,E12-120,0)</f>
        <v>26.97119728606532</v>
      </c>
      <c r="S12" s="8">
        <f aca="true" t="shared" si="14" ref="S12:S75">R12*50</f>
        <v>1348.5598643032658</v>
      </c>
      <c r="T12" s="8">
        <f aca="true" t="shared" si="15" ref="T12:T75">S12+Q12</f>
        <v>1348.5598643032658</v>
      </c>
      <c r="U12" s="8">
        <f aca="true" t="shared" si="16" ref="U12:U75">IF(E12&gt;160,0,160-E12)</f>
        <v>13.028802713934681</v>
      </c>
      <c r="V12" s="8">
        <f aca="true" t="shared" si="17" ref="V12:V75">U12*2.5</f>
        <v>32.5720067848367</v>
      </c>
      <c r="W12" s="5">
        <f aca="true" t="shared" si="18" ref="W12:W75">IF(E12&gt;160,E12-160,0)</f>
        <v>0</v>
      </c>
      <c r="X12" s="5">
        <f aca="true" t="shared" si="19" ref="X12:X75">W12*50</f>
        <v>0</v>
      </c>
      <c r="Y12" s="8">
        <f aca="true" t="shared" si="20" ref="Y12:Y75">X12+V12</f>
        <v>32.5720067848367</v>
      </c>
      <c r="Z12" s="8">
        <f aca="true" t="shared" si="21" ref="Z12:Z75">IF(E12&gt;200,0,200-E12)</f>
        <v>53.02880271393468</v>
      </c>
      <c r="AA12" s="8">
        <f aca="true" t="shared" si="22" ref="AA12:AA75">Z12*2.5</f>
        <v>132.5720067848367</v>
      </c>
      <c r="AB12" s="8">
        <f aca="true" t="shared" si="23" ref="AB12:AB75">IF(E12&gt;200,E12-200,0)</f>
        <v>0</v>
      </c>
      <c r="AC12" s="8">
        <f aca="true" t="shared" si="24" ref="AC12:AC75">AB12*50</f>
        <v>0</v>
      </c>
      <c r="AD12" s="8">
        <f aca="true" t="shared" si="25" ref="AD12:AD75">AC12+AA12</f>
        <v>132.5720067848367</v>
      </c>
    </row>
    <row r="13" spans="1:30" ht="12.75">
      <c r="A13" s="5">
        <v>3</v>
      </c>
      <c r="B13" s="5">
        <v>0.32906488706132553</v>
      </c>
      <c r="C13" s="5">
        <v>30</v>
      </c>
      <c r="D13" s="5">
        <v>150</v>
      </c>
      <c r="E13" s="8">
        <f t="shared" si="0"/>
        <v>69.48778644735907</v>
      </c>
      <c r="F13" s="9">
        <f t="shared" si="1"/>
        <v>0</v>
      </c>
      <c r="G13" s="8">
        <f t="shared" si="2"/>
        <v>0</v>
      </c>
      <c r="H13" s="8">
        <f t="shared" si="3"/>
        <v>29.48778644735907</v>
      </c>
      <c r="I13" s="8">
        <f t="shared" si="4"/>
        <v>1474.3893223679536</v>
      </c>
      <c r="J13" s="8">
        <f t="shared" si="5"/>
        <v>1474.3893223679536</v>
      </c>
      <c r="K13" s="10">
        <f t="shared" si="6"/>
        <v>10.51221355264093</v>
      </c>
      <c r="L13" s="10">
        <f t="shared" si="7"/>
        <v>26.280533881602324</v>
      </c>
      <c r="M13" s="10">
        <f t="shared" si="8"/>
        <v>0</v>
      </c>
      <c r="N13" s="10">
        <f t="shared" si="9"/>
        <v>0</v>
      </c>
      <c r="O13" s="10">
        <f t="shared" si="10"/>
        <v>26.280533881602324</v>
      </c>
      <c r="P13" s="10">
        <f t="shared" si="11"/>
        <v>50.51221355264093</v>
      </c>
      <c r="Q13" s="8">
        <f t="shared" si="12"/>
        <v>126.28053388160232</v>
      </c>
      <c r="R13" s="8">
        <f t="shared" si="13"/>
        <v>0</v>
      </c>
      <c r="S13" s="8">
        <f t="shared" si="14"/>
        <v>0</v>
      </c>
      <c r="T13" s="8">
        <f t="shared" si="15"/>
        <v>126.28053388160232</v>
      </c>
      <c r="U13" s="8">
        <f t="shared" si="16"/>
        <v>90.51221355264093</v>
      </c>
      <c r="V13" s="8">
        <f t="shared" si="17"/>
        <v>226.2805338816023</v>
      </c>
      <c r="W13" s="5">
        <f t="shared" si="18"/>
        <v>0</v>
      </c>
      <c r="X13" s="5">
        <f t="shared" si="19"/>
        <v>0</v>
      </c>
      <c r="Y13" s="8">
        <f t="shared" si="20"/>
        <v>226.2805338816023</v>
      </c>
      <c r="Z13" s="8">
        <f t="shared" si="21"/>
        <v>130.51221355264093</v>
      </c>
      <c r="AA13" s="8">
        <f t="shared" si="22"/>
        <v>326.2805338816023</v>
      </c>
      <c r="AB13" s="8">
        <f t="shared" si="23"/>
        <v>0</v>
      </c>
      <c r="AC13" s="8">
        <f t="shared" si="24"/>
        <v>0</v>
      </c>
      <c r="AD13" s="8">
        <f t="shared" si="25"/>
        <v>326.2805338816023</v>
      </c>
    </row>
    <row r="14" spans="1:30" ht="12.75">
      <c r="A14" s="5">
        <v>4</v>
      </c>
      <c r="B14" s="5">
        <v>0.957582829278014</v>
      </c>
      <c r="C14" s="5">
        <v>30</v>
      </c>
      <c r="D14" s="5">
        <v>150</v>
      </c>
      <c r="E14" s="8">
        <f t="shared" si="0"/>
        <v>144.90993951336168</v>
      </c>
      <c r="F14" s="9">
        <f t="shared" si="1"/>
        <v>0</v>
      </c>
      <c r="G14" s="8">
        <f t="shared" si="2"/>
        <v>0</v>
      </c>
      <c r="H14" s="8">
        <f t="shared" si="3"/>
        <v>104.90993951336168</v>
      </c>
      <c r="I14" s="8">
        <f t="shared" si="4"/>
        <v>5245.496975668084</v>
      </c>
      <c r="J14" s="8">
        <f t="shared" si="5"/>
        <v>5245.496975668084</v>
      </c>
      <c r="K14" s="10">
        <f t="shared" si="6"/>
        <v>0</v>
      </c>
      <c r="L14" s="10">
        <f t="shared" si="7"/>
        <v>0</v>
      </c>
      <c r="M14" s="10">
        <f t="shared" si="8"/>
        <v>64.90993951336168</v>
      </c>
      <c r="N14" s="10">
        <f t="shared" si="9"/>
        <v>3245.496975668084</v>
      </c>
      <c r="O14" s="10">
        <f t="shared" si="10"/>
        <v>3245.496975668084</v>
      </c>
      <c r="P14" s="10">
        <f t="shared" si="11"/>
        <v>0</v>
      </c>
      <c r="Q14" s="8">
        <f t="shared" si="12"/>
        <v>0</v>
      </c>
      <c r="R14" s="8">
        <f t="shared" si="13"/>
        <v>24.909939513361678</v>
      </c>
      <c r="S14" s="8">
        <f t="shared" si="14"/>
        <v>1245.496975668084</v>
      </c>
      <c r="T14" s="8">
        <f t="shared" si="15"/>
        <v>1245.496975668084</v>
      </c>
      <c r="U14" s="8">
        <f t="shared" si="16"/>
        <v>15.090060486638322</v>
      </c>
      <c r="V14" s="8">
        <f t="shared" si="17"/>
        <v>37.725151216595805</v>
      </c>
      <c r="W14" s="5">
        <f t="shared" si="18"/>
        <v>0</v>
      </c>
      <c r="X14" s="5">
        <f t="shared" si="19"/>
        <v>0</v>
      </c>
      <c r="Y14" s="8">
        <f t="shared" si="20"/>
        <v>37.725151216595805</v>
      </c>
      <c r="Z14" s="8">
        <f t="shared" si="21"/>
        <v>55.09006048663832</v>
      </c>
      <c r="AA14" s="8">
        <f t="shared" si="22"/>
        <v>137.7251512165958</v>
      </c>
      <c r="AB14" s="8">
        <f t="shared" si="23"/>
        <v>0</v>
      </c>
      <c r="AC14" s="8">
        <f t="shared" si="24"/>
        <v>0</v>
      </c>
      <c r="AD14" s="8">
        <f t="shared" si="25"/>
        <v>137.7251512165958</v>
      </c>
    </row>
    <row r="15" spans="1:30" ht="12.75">
      <c r="A15" s="5">
        <v>5</v>
      </c>
      <c r="B15" s="5">
        <v>0.6322933393751935</v>
      </c>
      <c r="C15" s="5">
        <v>30</v>
      </c>
      <c r="D15" s="5">
        <v>150</v>
      </c>
      <c r="E15" s="8">
        <f t="shared" si="0"/>
        <v>105.87520072502322</v>
      </c>
      <c r="F15" s="9">
        <f t="shared" si="1"/>
        <v>0</v>
      </c>
      <c r="G15" s="8">
        <f t="shared" si="2"/>
        <v>0</v>
      </c>
      <c r="H15" s="8">
        <f t="shared" si="3"/>
        <v>65.87520072502322</v>
      </c>
      <c r="I15" s="8">
        <f t="shared" si="4"/>
        <v>3293.760036251161</v>
      </c>
      <c r="J15" s="8">
        <f t="shared" si="5"/>
        <v>3293.760036251161</v>
      </c>
      <c r="K15" s="10">
        <f t="shared" si="6"/>
        <v>0</v>
      </c>
      <c r="L15" s="10">
        <f t="shared" si="7"/>
        <v>0</v>
      </c>
      <c r="M15" s="10">
        <f t="shared" si="8"/>
        <v>25.87520072502322</v>
      </c>
      <c r="N15" s="10">
        <f t="shared" si="9"/>
        <v>1293.760036251161</v>
      </c>
      <c r="O15" s="10">
        <f t="shared" si="10"/>
        <v>1293.760036251161</v>
      </c>
      <c r="P15" s="10">
        <f t="shared" si="11"/>
        <v>14.12479927497678</v>
      </c>
      <c r="Q15" s="8">
        <f t="shared" si="12"/>
        <v>35.31199818744195</v>
      </c>
      <c r="R15" s="8">
        <f t="shared" si="13"/>
        <v>0</v>
      </c>
      <c r="S15" s="8">
        <f t="shared" si="14"/>
        <v>0</v>
      </c>
      <c r="T15" s="8">
        <f t="shared" si="15"/>
        <v>35.31199818744195</v>
      </c>
      <c r="U15" s="8">
        <f t="shared" si="16"/>
        <v>54.12479927497678</v>
      </c>
      <c r="V15" s="8">
        <f t="shared" si="17"/>
        <v>135.31199818744196</v>
      </c>
      <c r="W15" s="5">
        <f t="shared" si="18"/>
        <v>0</v>
      </c>
      <c r="X15" s="5">
        <f t="shared" si="19"/>
        <v>0</v>
      </c>
      <c r="Y15" s="8">
        <f t="shared" si="20"/>
        <v>135.31199818744196</v>
      </c>
      <c r="Z15" s="8">
        <f t="shared" si="21"/>
        <v>94.12479927497678</v>
      </c>
      <c r="AA15" s="8">
        <f t="shared" si="22"/>
        <v>235.31199818744196</v>
      </c>
      <c r="AB15" s="8">
        <f t="shared" si="23"/>
        <v>0</v>
      </c>
      <c r="AC15" s="8">
        <f t="shared" si="24"/>
        <v>0</v>
      </c>
      <c r="AD15" s="8">
        <f t="shared" si="25"/>
        <v>235.31199818744196</v>
      </c>
    </row>
    <row r="16" spans="1:30" ht="12.75">
      <c r="A16" s="5">
        <v>6</v>
      </c>
      <c r="B16" s="5">
        <v>0.9642130037753356</v>
      </c>
      <c r="C16" s="5">
        <v>30</v>
      </c>
      <c r="D16" s="5">
        <v>150</v>
      </c>
      <c r="E16" s="8">
        <f t="shared" si="0"/>
        <v>145.70556045304028</v>
      </c>
      <c r="F16" s="9">
        <f t="shared" si="1"/>
        <v>0</v>
      </c>
      <c r="G16" s="8">
        <f t="shared" si="2"/>
        <v>0</v>
      </c>
      <c r="H16" s="8">
        <f t="shared" si="3"/>
        <v>105.70556045304028</v>
      </c>
      <c r="I16" s="8">
        <f t="shared" si="4"/>
        <v>5285.2780226520135</v>
      </c>
      <c r="J16" s="8">
        <f t="shared" si="5"/>
        <v>5285.2780226520135</v>
      </c>
      <c r="K16" s="10">
        <f t="shared" si="6"/>
        <v>0</v>
      </c>
      <c r="L16" s="10">
        <f t="shared" si="7"/>
        <v>0</v>
      </c>
      <c r="M16" s="10">
        <f t="shared" si="8"/>
        <v>65.70556045304028</v>
      </c>
      <c r="N16" s="10">
        <f t="shared" si="9"/>
        <v>3285.278022652014</v>
      </c>
      <c r="O16" s="10">
        <f t="shared" si="10"/>
        <v>3285.278022652014</v>
      </c>
      <c r="P16" s="10">
        <f t="shared" si="11"/>
        <v>0</v>
      </c>
      <c r="Q16" s="8">
        <f t="shared" si="12"/>
        <v>0</v>
      </c>
      <c r="R16" s="8">
        <f t="shared" si="13"/>
        <v>25.705560453040277</v>
      </c>
      <c r="S16" s="8">
        <f t="shared" si="14"/>
        <v>1285.278022652014</v>
      </c>
      <c r="T16" s="8">
        <f t="shared" si="15"/>
        <v>1285.278022652014</v>
      </c>
      <c r="U16" s="8">
        <f t="shared" si="16"/>
        <v>14.294439546959723</v>
      </c>
      <c r="V16" s="8">
        <f t="shared" si="17"/>
        <v>35.736098867399306</v>
      </c>
      <c r="W16" s="5">
        <f t="shared" si="18"/>
        <v>0</v>
      </c>
      <c r="X16" s="5">
        <f t="shared" si="19"/>
        <v>0</v>
      </c>
      <c r="Y16" s="8">
        <f t="shared" si="20"/>
        <v>35.736098867399306</v>
      </c>
      <c r="Z16" s="8">
        <f t="shared" si="21"/>
        <v>54.29443954695972</v>
      </c>
      <c r="AA16" s="8">
        <f t="shared" si="22"/>
        <v>135.7360988673993</v>
      </c>
      <c r="AB16" s="8">
        <f t="shared" si="23"/>
        <v>0</v>
      </c>
      <c r="AC16" s="8">
        <f t="shared" si="24"/>
        <v>0</v>
      </c>
      <c r="AD16" s="8">
        <f t="shared" si="25"/>
        <v>135.7360988673993</v>
      </c>
    </row>
    <row r="17" spans="1:30" ht="12.75">
      <c r="A17" s="5">
        <v>7</v>
      </c>
      <c r="B17" s="5">
        <v>0.7472370775707944</v>
      </c>
      <c r="C17" s="5">
        <v>30</v>
      </c>
      <c r="D17" s="5">
        <v>150</v>
      </c>
      <c r="E17" s="8">
        <f t="shared" si="0"/>
        <v>119.66844930849533</v>
      </c>
      <c r="F17" s="9">
        <f t="shared" si="1"/>
        <v>0</v>
      </c>
      <c r="G17" s="8">
        <f t="shared" si="2"/>
        <v>0</v>
      </c>
      <c r="H17" s="8">
        <f t="shared" si="3"/>
        <v>79.66844930849533</v>
      </c>
      <c r="I17" s="8">
        <f t="shared" si="4"/>
        <v>3983.4224654247664</v>
      </c>
      <c r="J17" s="8">
        <f t="shared" si="5"/>
        <v>3983.4224654247664</v>
      </c>
      <c r="K17" s="10">
        <f t="shared" si="6"/>
        <v>0</v>
      </c>
      <c r="L17" s="10">
        <f t="shared" si="7"/>
        <v>0</v>
      </c>
      <c r="M17" s="10">
        <f t="shared" si="8"/>
        <v>39.668449308495326</v>
      </c>
      <c r="N17" s="10">
        <f t="shared" si="9"/>
        <v>1983.4224654247664</v>
      </c>
      <c r="O17" s="10">
        <f t="shared" si="10"/>
        <v>1983.4224654247664</v>
      </c>
      <c r="P17" s="10">
        <f t="shared" si="11"/>
        <v>0.331550691504674</v>
      </c>
      <c r="Q17" s="8">
        <f t="shared" si="12"/>
        <v>0.8288767287616849</v>
      </c>
      <c r="R17" s="8">
        <f t="shared" si="13"/>
        <v>0</v>
      </c>
      <c r="S17" s="8">
        <f t="shared" si="14"/>
        <v>0</v>
      </c>
      <c r="T17" s="8">
        <f t="shared" si="15"/>
        <v>0.8288767287616849</v>
      </c>
      <c r="U17" s="8">
        <f t="shared" si="16"/>
        <v>40.331550691504674</v>
      </c>
      <c r="V17" s="8">
        <f t="shared" si="17"/>
        <v>100.82887672876168</v>
      </c>
      <c r="W17" s="5">
        <f t="shared" si="18"/>
        <v>0</v>
      </c>
      <c r="X17" s="5">
        <f t="shared" si="19"/>
        <v>0</v>
      </c>
      <c r="Y17" s="8">
        <f t="shared" si="20"/>
        <v>100.82887672876168</v>
      </c>
      <c r="Z17" s="8">
        <f t="shared" si="21"/>
        <v>80.33155069150467</v>
      </c>
      <c r="AA17" s="8">
        <f t="shared" si="22"/>
        <v>200.82887672876168</v>
      </c>
      <c r="AB17" s="8">
        <f t="shared" si="23"/>
        <v>0</v>
      </c>
      <c r="AC17" s="8">
        <f t="shared" si="24"/>
        <v>0</v>
      </c>
      <c r="AD17" s="8">
        <f t="shared" si="25"/>
        <v>200.82887672876168</v>
      </c>
    </row>
    <row r="18" spans="1:30" ht="12.75">
      <c r="A18" s="5">
        <v>8</v>
      </c>
      <c r="B18" s="5">
        <v>0.8266658227716404</v>
      </c>
      <c r="C18" s="5">
        <v>30</v>
      </c>
      <c r="D18" s="5">
        <v>150</v>
      </c>
      <c r="E18" s="8">
        <f t="shared" si="0"/>
        <v>129.19989873259684</v>
      </c>
      <c r="F18" s="9">
        <f t="shared" si="1"/>
        <v>0</v>
      </c>
      <c r="G18" s="8">
        <f t="shared" si="2"/>
        <v>0</v>
      </c>
      <c r="H18" s="8">
        <f t="shared" si="3"/>
        <v>89.19989873259684</v>
      </c>
      <c r="I18" s="8">
        <f t="shared" si="4"/>
        <v>4459.9949366298415</v>
      </c>
      <c r="J18" s="8">
        <f t="shared" si="5"/>
        <v>4459.9949366298415</v>
      </c>
      <c r="K18" s="10">
        <f t="shared" si="6"/>
        <v>0</v>
      </c>
      <c r="L18" s="10">
        <f t="shared" si="7"/>
        <v>0</v>
      </c>
      <c r="M18" s="10">
        <f t="shared" si="8"/>
        <v>49.199898732596836</v>
      </c>
      <c r="N18" s="10">
        <f t="shared" si="9"/>
        <v>2459.994936629842</v>
      </c>
      <c r="O18" s="10">
        <f t="shared" si="10"/>
        <v>2459.994936629842</v>
      </c>
      <c r="P18" s="10">
        <f t="shared" si="11"/>
        <v>0</v>
      </c>
      <c r="Q18" s="8">
        <f t="shared" si="12"/>
        <v>0</v>
      </c>
      <c r="R18" s="8">
        <f t="shared" si="13"/>
        <v>9.199898732596836</v>
      </c>
      <c r="S18" s="8">
        <f t="shared" si="14"/>
        <v>459.9949366298418</v>
      </c>
      <c r="T18" s="8">
        <f t="shared" si="15"/>
        <v>459.9949366298418</v>
      </c>
      <c r="U18" s="8">
        <f t="shared" si="16"/>
        <v>30.800101267403164</v>
      </c>
      <c r="V18" s="8">
        <f t="shared" si="17"/>
        <v>77.00025316850791</v>
      </c>
      <c r="W18" s="5">
        <f t="shared" si="18"/>
        <v>0</v>
      </c>
      <c r="X18" s="5">
        <f t="shared" si="19"/>
        <v>0</v>
      </c>
      <c r="Y18" s="8">
        <f t="shared" si="20"/>
        <v>77.00025316850791</v>
      </c>
      <c r="Z18" s="8">
        <f t="shared" si="21"/>
        <v>70.80010126740316</v>
      </c>
      <c r="AA18" s="8">
        <f t="shared" si="22"/>
        <v>177.00025316850792</v>
      </c>
      <c r="AB18" s="8">
        <f t="shared" si="23"/>
        <v>0</v>
      </c>
      <c r="AC18" s="8">
        <f t="shared" si="24"/>
        <v>0</v>
      </c>
      <c r="AD18" s="8">
        <f t="shared" si="25"/>
        <v>177.00025316850792</v>
      </c>
    </row>
    <row r="19" spans="1:30" ht="12.75">
      <c r="A19" s="5">
        <v>9</v>
      </c>
      <c r="B19" s="5">
        <v>0.8963724402799489</v>
      </c>
      <c r="C19" s="5">
        <v>30</v>
      </c>
      <c r="D19" s="5">
        <v>150</v>
      </c>
      <c r="E19" s="8">
        <f t="shared" si="0"/>
        <v>137.56469283359388</v>
      </c>
      <c r="F19" s="9">
        <f t="shared" si="1"/>
        <v>0</v>
      </c>
      <c r="G19" s="8">
        <f t="shared" si="2"/>
        <v>0</v>
      </c>
      <c r="H19" s="8">
        <f t="shared" si="3"/>
        <v>97.56469283359388</v>
      </c>
      <c r="I19" s="8">
        <f t="shared" si="4"/>
        <v>4878.234641679694</v>
      </c>
      <c r="J19" s="8">
        <f t="shared" si="5"/>
        <v>4878.234641679694</v>
      </c>
      <c r="K19" s="10">
        <f t="shared" si="6"/>
        <v>0</v>
      </c>
      <c r="L19" s="10">
        <f t="shared" si="7"/>
        <v>0</v>
      </c>
      <c r="M19" s="10">
        <f t="shared" si="8"/>
        <v>57.56469283359388</v>
      </c>
      <c r="N19" s="10">
        <f t="shared" si="9"/>
        <v>2878.234641679694</v>
      </c>
      <c r="O19" s="10">
        <f t="shared" si="10"/>
        <v>2878.234641679694</v>
      </c>
      <c r="P19" s="10">
        <f t="shared" si="11"/>
        <v>0</v>
      </c>
      <c r="Q19" s="8">
        <f t="shared" si="12"/>
        <v>0</v>
      </c>
      <c r="R19" s="8">
        <f t="shared" si="13"/>
        <v>17.56469283359388</v>
      </c>
      <c r="S19" s="8">
        <f t="shared" si="14"/>
        <v>878.234641679694</v>
      </c>
      <c r="T19" s="8">
        <f t="shared" si="15"/>
        <v>878.234641679694</v>
      </c>
      <c r="U19" s="8">
        <f t="shared" si="16"/>
        <v>22.43530716640612</v>
      </c>
      <c r="V19" s="8">
        <f t="shared" si="17"/>
        <v>56.0882679160153</v>
      </c>
      <c r="W19" s="5">
        <f t="shared" si="18"/>
        <v>0</v>
      </c>
      <c r="X19" s="5">
        <f t="shared" si="19"/>
        <v>0</v>
      </c>
      <c r="Y19" s="8">
        <f t="shared" si="20"/>
        <v>56.0882679160153</v>
      </c>
      <c r="Z19" s="8">
        <f t="shared" si="21"/>
        <v>62.43530716640612</v>
      </c>
      <c r="AA19" s="8">
        <f t="shared" si="22"/>
        <v>156.0882679160153</v>
      </c>
      <c r="AB19" s="8">
        <f t="shared" si="23"/>
        <v>0</v>
      </c>
      <c r="AC19" s="8">
        <f t="shared" si="24"/>
        <v>0</v>
      </c>
      <c r="AD19" s="8">
        <f t="shared" si="25"/>
        <v>156.0882679160153</v>
      </c>
    </row>
    <row r="20" spans="1:30" ht="12.75">
      <c r="A20" s="5">
        <v>10</v>
      </c>
      <c r="B20" s="5">
        <v>0.48506298937804804</v>
      </c>
      <c r="C20" s="5">
        <v>30</v>
      </c>
      <c r="D20" s="5">
        <v>150</v>
      </c>
      <c r="E20" s="8">
        <f t="shared" si="0"/>
        <v>88.20755872536577</v>
      </c>
      <c r="F20" s="9">
        <f t="shared" si="1"/>
        <v>0</v>
      </c>
      <c r="G20" s="8">
        <f t="shared" si="2"/>
        <v>0</v>
      </c>
      <c r="H20" s="8">
        <f t="shared" si="3"/>
        <v>48.20755872536577</v>
      </c>
      <c r="I20" s="8">
        <f t="shared" si="4"/>
        <v>2410.3779362682885</v>
      </c>
      <c r="J20" s="8">
        <f t="shared" si="5"/>
        <v>2410.3779362682885</v>
      </c>
      <c r="K20" s="10">
        <f t="shared" si="6"/>
        <v>0</v>
      </c>
      <c r="L20" s="10">
        <f t="shared" si="7"/>
        <v>0</v>
      </c>
      <c r="M20" s="10">
        <f t="shared" si="8"/>
        <v>8.207558725365772</v>
      </c>
      <c r="N20" s="10">
        <f t="shared" si="9"/>
        <v>410.3779362682886</v>
      </c>
      <c r="O20" s="10">
        <f t="shared" si="10"/>
        <v>410.3779362682886</v>
      </c>
      <c r="P20" s="10">
        <f t="shared" si="11"/>
        <v>31.79244127463423</v>
      </c>
      <c r="Q20" s="8">
        <f t="shared" si="12"/>
        <v>79.48110318658557</v>
      </c>
      <c r="R20" s="8">
        <f t="shared" si="13"/>
        <v>0</v>
      </c>
      <c r="S20" s="8">
        <f t="shared" si="14"/>
        <v>0</v>
      </c>
      <c r="T20" s="8">
        <f t="shared" si="15"/>
        <v>79.48110318658557</v>
      </c>
      <c r="U20" s="8">
        <f t="shared" si="16"/>
        <v>71.79244127463423</v>
      </c>
      <c r="V20" s="8">
        <f t="shared" si="17"/>
        <v>179.48110318658559</v>
      </c>
      <c r="W20" s="5">
        <f t="shared" si="18"/>
        <v>0</v>
      </c>
      <c r="X20" s="5">
        <f t="shared" si="19"/>
        <v>0</v>
      </c>
      <c r="Y20" s="8">
        <f t="shared" si="20"/>
        <v>179.48110318658559</v>
      </c>
      <c r="Z20" s="8">
        <f t="shared" si="21"/>
        <v>111.79244127463423</v>
      </c>
      <c r="AA20" s="8">
        <f t="shared" si="22"/>
        <v>279.4811031865856</v>
      </c>
      <c r="AB20" s="8">
        <f t="shared" si="23"/>
        <v>0</v>
      </c>
      <c r="AC20" s="8">
        <f t="shared" si="24"/>
        <v>0</v>
      </c>
      <c r="AD20" s="8">
        <f t="shared" si="25"/>
        <v>279.4811031865856</v>
      </c>
    </row>
    <row r="21" spans="1:30" ht="12.75">
      <c r="A21" s="5">
        <v>11</v>
      </c>
      <c r="B21" s="5">
        <v>0.014945681809773959</v>
      </c>
      <c r="C21" s="5">
        <v>30</v>
      </c>
      <c r="D21" s="5">
        <v>150</v>
      </c>
      <c r="E21" s="8">
        <f t="shared" si="0"/>
        <v>31.793481817172875</v>
      </c>
      <c r="F21" s="9">
        <f t="shared" si="1"/>
        <v>8.206518182827125</v>
      </c>
      <c r="G21" s="8">
        <f t="shared" si="2"/>
        <v>20.516295457067812</v>
      </c>
      <c r="H21" s="8">
        <f t="shared" si="3"/>
        <v>0</v>
      </c>
      <c r="I21" s="8">
        <f t="shared" si="4"/>
        <v>0</v>
      </c>
      <c r="J21" s="8">
        <f t="shared" si="5"/>
        <v>20.516295457067812</v>
      </c>
      <c r="K21" s="10">
        <f t="shared" si="6"/>
        <v>48.206518182827125</v>
      </c>
      <c r="L21" s="10">
        <f t="shared" si="7"/>
        <v>120.51629545706781</v>
      </c>
      <c r="M21" s="10">
        <f t="shared" si="8"/>
        <v>0</v>
      </c>
      <c r="N21" s="10">
        <f t="shared" si="9"/>
        <v>0</v>
      </c>
      <c r="O21" s="10">
        <f t="shared" si="10"/>
        <v>120.51629545706781</v>
      </c>
      <c r="P21" s="10">
        <f t="shared" si="11"/>
        <v>88.20651818282712</v>
      </c>
      <c r="Q21" s="8">
        <f t="shared" si="12"/>
        <v>220.51629545706783</v>
      </c>
      <c r="R21" s="8">
        <f t="shared" si="13"/>
        <v>0</v>
      </c>
      <c r="S21" s="8">
        <f t="shared" si="14"/>
        <v>0</v>
      </c>
      <c r="T21" s="8">
        <f t="shared" si="15"/>
        <v>220.51629545706783</v>
      </c>
      <c r="U21" s="8">
        <f t="shared" si="16"/>
        <v>128.20651818282712</v>
      </c>
      <c r="V21" s="8">
        <f t="shared" si="17"/>
        <v>320.5162954570678</v>
      </c>
      <c r="W21" s="5">
        <f t="shared" si="18"/>
        <v>0</v>
      </c>
      <c r="X21" s="5">
        <f t="shared" si="19"/>
        <v>0</v>
      </c>
      <c r="Y21" s="8">
        <f t="shared" si="20"/>
        <v>320.5162954570678</v>
      </c>
      <c r="Z21" s="8">
        <f t="shared" si="21"/>
        <v>168.20651818282712</v>
      </c>
      <c r="AA21" s="8">
        <f t="shared" si="22"/>
        <v>420.5162954570678</v>
      </c>
      <c r="AB21" s="8">
        <f t="shared" si="23"/>
        <v>0</v>
      </c>
      <c r="AC21" s="8">
        <f t="shared" si="24"/>
        <v>0</v>
      </c>
      <c r="AD21" s="8">
        <f t="shared" si="25"/>
        <v>420.5162954570678</v>
      </c>
    </row>
    <row r="22" spans="1:30" ht="12.75">
      <c r="A22" s="5">
        <v>12</v>
      </c>
      <c r="B22" s="5">
        <v>0.992868053790047</v>
      </c>
      <c r="C22" s="5">
        <v>30</v>
      </c>
      <c r="D22" s="5">
        <v>150</v>
      </c>
      <c r="E22" s="8">
        <f t="shared" si="0"/>
        <v>149.14416645480563</v>
      </c>
      <c r="F22" s="9">
        <f t="shared" si="1"/>
        <v>0</v>
      </c>
      <c r="G22" s="8">
        <f t="shared" si="2"/>
        <v>0</v>
      </c>
      <c r="H22" s="8">
        <f t="shared" si="3"/>
        <v>109.14416645480563</v>
      </c>
      <c r="I22" s="8">
        <f t="shared" si="4"/>
        <v>5457.208322740282</v>
      </c>
      <c r="J22" s="8">
        <f t="shared" si="5"/>
        <v>5457.208322740282</v>
      </c>
      <c r="K22" s="10">
        <f t="shared" si="6"/>
        <v>0</v>
      </c>
      <c r="L22" s="10">
        <f t="shared" si="7"/>
        <v>0</v>
      </c>
      <c r="M22" s="10">
        <f t="shared" si="8"/>
        <v>69.14416645480563</v>
      </c>
      <c r="N22" s="10">
        <f t="shared" si="9"/>
        <v>3457.2083227402813</v>
      </c>
      <c r="O22" s="10">
        <f t="shared" si="10"/>
        <v>3457.2083227402813</v>
      </c>
      <c r="P22" s="10">
        <f t="shared" si="11"/>
        <v>0</v>
      </c>
      <c r="Q22" s="8">
        <f t="shared" si="12"/>
        <v>0</v>
      </c>
      <c r="R22" s="8">
        <f t="shared" si="13"/>
        <v>29.144166454805628</v>
      </c>
      <c r="S22" s="8">
        <f t="shared" si="14"/>
        <v>1457.2083227402813</v>
      </c>
      <c r="T22" s="8">
        <f t="shared" si="15"/>
        <v>1457.2083227402813</v>
      </c>
      <c r="U22" s="8">
        <f t="shared" si="16"/>
        <v>10.855833545194372</v>
      </c>
      <c r="V22" s="8">
        <f t="shared" si="17"/>
        <v>27.13958386298593</v>
      </c>
      <c r="W22" s="5">
        <f t="shared" si="18"/>
        <v>0</v>
      </c>
      <c r="X22" s="5">
        <f t="shared" si="19"/>
        <v>0</v>
      </c>
      <c r="Y22" s="8">
        <f t="shared" si="20"/>
        <v>27.13958386298593</v>
      </c>
      <c r="Z22" s="8">
        <f t="shared" si="21"/>
        <v>50.85583354519437</v>
      </c>
      <c r="AA22" s="8">
        <f t="shared" si="22"/>
        <v>127.13958386298593</v>
      </c>
      <c r="AB22" s="8">
        <f t="shared" si="23"/>
        <v>0</v>
      </c>
      <c r="AC22" s="8">
        <f t="shared" si="24"/>
        <v>0</v>
      </c>
      <c r="AD22" s="8">
        <f t="shared" si="25"/>
        <v>127.13958386298593</v>
      </c>
    </row>
    <row r="23" spans="1:30" ht="12.75">
      <c r="A23" s="5">
        <v>13</v>
      </c>
      <c r="B23" s="5">
        <v>0.16848327205104585</v>
      </c>
      <c r="C23" s="5">
        <v>30</v>
      </c>
      <c r="D23" s="5">
        <v>150</v>
      </c>
      <c r="E23" s="8">
        <f t="shared" si="0"/>
        <v>50.2179926461255</v>
      </c>
      <c r="F23" s="9">
        <f t="shared" si="1"/>
        <v>0</v>
      </c>
      <c r="G23" s="8">
        <f t="shared" si="2"/>
        <v>0</v>
      </c>
      <c r="H23" s="8">
        <f t="shared" si="3"/>
        <v>10.217992646125502</v>
      </c>
      <c r="I23" s="8">
        <f t="shared" si="4"/>
        <v>510.8996323062751</v>
      </c>
      <c r="J23" s="8">
        <f t="shared" si="5"/>
        <v>510.8996323062751</v>
      </c>
      <c r="K23" s="10">
        <f t="shared" si="6"/>
        <v>29.782007353874498</v>
      </c>
      <c r="L23" s="10">
        <f t="shared" si="7"/>
        <v>74.45501838468624</v>
      </c>
      <c r="M23" s="10">
        <f t="shared" si="8"/>
        <v>0</v>
      </c>
      <c r="N23" s="10">
        <f t="shared" si="9"/>
        <v>0</v>
      </c>
      <c r="O23" s="10">
        <f t="shared" si="10"/>
        <v>74.45501838468624</v>
      </c>
      <c r="P23" s="10">
        <f t="shared" si="11"/>
        <v>69.78200735387449</v>
      </c>
      <c r="Q23" s="8">
        <f t="shared" si="12"/>
        <v>174.45501838468624</v>
      </c>
      <c r="R23" s="8">
        <f t="shared" si="13"/>
        <v>0</v>
      </c>
      <c r="S23" s="8">
        <f t="shared" si="14"/>
        <v>0</v>
      </c>
      <c r="T23" s="8">
        <f t="shared" si="15"/>
        <v>174.45501838468624</v>
      </c>
      <c r="U23" s="8">
        <f t="shared" si="16"/>
        <v>109.78200735387449</v>
      </c>
      <c r="V23" s="8">
        <f t="shared" si="17"/>
        <v>274.45501838468624</v>
      </c>
      <c r="W23" s="5">
        <f t="shared" si="18"/>
        <v>0</v>
      </c>
      <c r="X23" s="5">
        <f t="shared" si="19"/>
        <v>0</v>
      </c>
      <c r="Y23" s="8">
        <f t="shared" si="20"/>
        <v>274.45501838468624</v>
      </c>
      <c r="Z23" s="8">
        <f t="shared" si="21"/>
        <v>149.7820073538745</v>
      </c>
      <c r="AA23" s="8">
        <f t="shared" si="22"/>
        <v>374.45501838468624</v>
      </c>
      <c r="AB23" s="8">
        <f t="shared" si="23"/>
        <v>0</v>
      </c>
      <c r="AC23" s="8">
        <f t="shared" si="24"/>
        <v>0</v>
      </c>
      <c r="AD23" s="8">
        <f t="shared" si="25"/>
        <v>374.45501838468624</v>
      </c>
    </row>
    <row r="24" spans="1:30" ht="12.75">
      <c r="A24" s="5">
        <v>14</v>
      </c>
      <c r="B24" s="5">
        <v>0.8855418133213073</v>
      </c>
      <c r="C24" s="5">
        <v>30</v>
      </c>
      <c r="D24" s="5">
        <v>150</v>
      </c>
      <c r="E24" s="8">
        <f t="shared" si="0"/>
        <v>136.26501759855688</v>
      </c>
      <c r="F24" s="9">
        <f t="shared" si="1"/>
        <v>0</v>
      </c>
      <c r="G24" s="8">
        <f t="shared" si="2"/>
        <v>0</v>
      </c>
      <c r="H24" s="8">
        <f t="shared" si="3"/>
        <v>96.26501759855688</v>
      </c>
      <c r="I24" s="8">
        <f t="shared" si="4"/>
        <v>4813.250879927844</v>
      </c>
      <c r="J24" s="8">
        <f t="shared" si="5"/>
        <v>4813.250879927844</v>
      </c>
      <c r="K24" s="10">
        <f t="shared" si="6"/>
        <v>0</v>
      </c>
      <c r="L24" s="10">
        <f t="shared" si="7"/>
        <v>0</v>
      </c>
      <c r="M24" s="10">
        <f t="shared" si="8"/>
        <v>56.26501759855688</v>
      </c>
      <c r="N24" s="10">
        <f t="shared" si="9"/>
        <v>2813.250879927844</v>
      </c>
      <c r="O24" s="10">
        <f t="shared" si="10"/>
        <v>2813.250879927844</v>
      </c>
      <c r="P24" s="10">
        <f t="shared" si="11"/>
        <v>0</v>
      </c>
      <c r="Q24" s="8">
        <f t="shared" si="12"/>
        <v>0</v>
      </c>
      <c r="R24" s="8">
        <f t="shared" si="13"/>
        <v>16.26501759855688</v>
      </c>
      <c r="S24" s="8">
        <f t="shared" si="14"/>
        <v>813.250879927844</v>
      </c>
      <c r="T24" s="8">
        <f t="shared" si="15"/>
        <v>813.250879927844</v>
      </c>
      <c r="U24" s="8">
        <f t="shared" si="16"/>
        <v>23.73498240144312</v>
      </c>
      <c r="V24" s="8">
        <f t="shared" si="17"/>
        <v>59.3374560036078</v>
      </c>
      <c r="W24" s="5">
        <f t="shared" si="18"/>
        <v>0</v>
      </c>
      <c r="X24" s="5">
        <f t="shared" si="19"/>
        <v>0</v>
      </c>
      <c r="Y24" s="8">
        <f t="shared" si="20"/>
        <v>59.3374560036078</v>
      </c>
      <c r="Z24" s="8">
        <f t="shared" si="21"/>
        <v>63.73498240144312</v>
      </c>
      <c r="AA24" s="8">
        <f t="shared" si="22"/>
        <v>159.3374560036078</v>
      </c>
      <c r="AB24" s="8">
        <f t="shared" si="23"/>
        <v>0</v>
      </c>
      <c r="AC24" s="8">
        <f t="shared" si="24"/>
        <v>0</v>
      </c>
      <c r="AD24" s="8">
        <f t="shared" si="25"/>
        <v>159.3374560036078</v>
      </c>
    </row>
    <row r="25" spans="1:30" ht="12.75">
      <c r="A25" s="5">
        <v>15</v>
      </c>
      <c r="B25" s="5">
        <v>0.1174756285592391</v>
      </c>
      <c r="C25" s="5">
        <v>30</v>
      </c>
      <c r="D25" s="5">
        <v>150</v>
      </c>
      <c r="E25" s="8">
        <f t="shared" si="0"/>
        <v>44.09707542710869</v>
      </c>
      <c r="F25" s="9">
        <f t="shared" si="1"/>
        <v>0</v>
      </c>
      <c r="G25" s="8">
        <f t="shared" si="2"/>
        <v>0</v>
      </c>
      <c r="H25" s="8">
        <f t="shared" si="3"/>
        <v>4.097075427108692</v>
      </c>
      <c r="I25" s="8">
        <f t="shared" si="4"/>
        <v>204.8537713554346</v>
      </c>
      <c r="J25" s="8">
        <f t="shared" si="5"/>
        <v>204.8537713554346</v>
      </c>
      <c r="K25" s="10">
        <f t="shared" si="6"/>
        <v>35.90292457289131</v>
      </c>
      <c r="L25" s="10">
        <f t="shared" si="7"/>
        <v>89.75731143222828</v>
      </c>
      <c r="M25" s="10">
        <f t="shared" si="8"/>
        <v>0</v>
      </c>
      <c r="N25" s="10">
        <f t="shared" si="9"/>
        <v>0</v>
      </c>
      <c r="O25" s="10">
        <f t="shared" si="10"/>
        <v>89.75731143222828</v>
      </c>
      <c r="P25" s="10">
        <f t="shared" si="11"/>
        <v>75.90292457289131</v>
      </c>
      <c r="Q25" s="8">
        <f t="shared" si="12"/>
        <v>189.75731143222828</v>
      </c>
      <c r="R25" s="8">
        <f t="shared" si="13"/>
        <v>0</v>
      </c>
      <c r="S25" s="8">
        <f t="shared" si="14"/>
        <v>0</v>
      </c>
      <c r="T25" s="8">
        <f t="shared" si="15"/>
        <v>189.75731143222828</v>
      </c>
      <c r="U25" s="8">
        <f t="shared" si="16"/>
        <v>115.90292457289131</v>
      </c>
      <c r="V25" s="8">
        <f t="shared" si="17"/>
        <v>289.7573114322283</v>
      </c>
      <c r="W25" s="5">
        <f t="shared" si="18"/>
        <v>0</v>
      </c>
      <c r="X25" s="5">
        <f t="shared" si="19"/>
        <v>0</v>
      </c>
      <c r="Y25" s="8">
        <f t="shared" si="20"/>
        <v>289.7573114322283</v>
      </c>
      <c r="Z25" s="8">
        <f t="shared" si="21"/>
        <v>155.90292457289132</v>
      </c>
      <c r="AA25" s="8">
        <f t="shared" si="22"/>
        <v>389.75731143222833</v>
      </c>
      <c r="AB25" s="8">
        <f t="shared" si="23"/>
        <v>0</v>
      </c>
      <c r="AC25" s="8">
        <f t="shared" si="24"/>
        <v>0</v>
      </c>
      <c r="AD25" s="8">
        <f t="shared" si="25"/>
        <v>389.75731143222833</v>
      </c>
    </row>
    <row r="26" spans="1:30" ht="12.75">
      <c r="A26" s="5">
        <v>16</v>
      </c>
      <c r="B26" s="5">
        <v>0.9394750802871823</v>
      </c>
      <c r="C26" s="5">
        <v>30</v>
      </c>
      <c r="D26" s="5">
        <v>150</v>
      </c>
      <c r="E26" s="8">
        <f t="shared" si="0"/>
        <v>142.73700963446186</v>
      </c>
      <c r="F26" s="9">
        <f t="shared" si="1"/>
        <v>0</v>
      </c>
      <c r="G26" s="8">
        <f t="shared" si="2"/>
        <v>0</v>
      </c>
      <c r="H26" s="8">
        <f t="shared" si="3"/>
        <v>102.73700963446186</v>
      </c>
      <c r="I26" s="8">
        <f t="shared" si="4"/>
        <v>5136.850481723093</v>
      </c>
      <c r="J26" s="8">
        <f t="shared" si="5"/>
        <v>5136.850481723093</v>
      </c>
      <c r="K26" s="10">
        <f t="shared" si="6"/>
        <v>0</v>
      </c>
      <c r="L26" s="10">
        <f t="shared" si="7"/>
        <v>0</v>
      </c>
      <c r="M26" s="10">
        <f t="shared" si="8"/>
        <v>62.737009634461856</v>
      </c>
      <c r="N26" s="10">
        <f t="shared" si="9"/>
        <v>3136.850481723093</v>
      </c>
      <c r="O26" s="10">
        <f t="shared" si="10"/>
        <v>3136.850481723093</v>
      </c>
      <c r="P26" s="10">
        <f t="shared" si="11"/>
        <v>0</v>
      </c>
      <c r="Q26" s="8">
        <f t="shared" si="12"/>
        <v>0</v>
      </c>
      <c r="R26" s="8">
        <f t="shared" si="13"/>
        <v>22.737009634461856</v>
      </c>
      <c r="S26" s="8">
        <f t="shared" si="14"/>
        <v>1136.8504817230928</v>
      </c>
      <c r="T26" s="8">
        <f t="shared" si="15"/>
        <v>1136.8504817230928</v>
      </c>
      <c r="U26" s="8">
        <f t="shared" si="16"/>
        <v>17.262990365538144</v>
      </c>
      <c r="V26" s="8">
        <f t="shared" si="17"/>
        <v>43.15747591384536</v>
      </c>
      <c r="W26" s="5">
        <f t="shared" si="18"/>
        <v>0</v>
      </c>
      <c r="X26" s="5">
        <f t="shared" si="19"/>
        <v>0</v>
      </c>
      <c r="Y26" s="8">
        <f t="shared" si="20"/>
        <v>43.15747591384536</v>
      </c>
      <c r="Z26" s="8">
        <f t="shared" si="21"/>
        <v>57.262990365538144</v>
      </c>
      <c r="AA26" s="8">
        <f t="shared" si="22"/>
        <v>143.15747591384536</v>
      </c>
      <c r="AB26" s="8">
        <f t="shared" si="23"/>
        <v>0</v>
      </c>
      <c r="AC26" s="8">
        <f t="shared" si="24"/>
        <v>0</v>
      </c>
      <c r="AD26" s="8">
        <f t="shared" si="25"/>
        <v>143.15747591384536</v>
      </c>
    </row>
    <row r="27" spans="1:30" ht="12.75">
      <c r="A27" s="5">
        <v>17</v>
      </c>
      <c r="B27" s="5">
        <v>0.7960905004173275</v>
      </c>
      <c r="C27" s="5">
        <v>30</v>
      </c>
      <c r="D27" s="5">
        <v>150</v>
      </c>
      <c r="E27" s="8">
        <f t="shared" si="0"/>
        <v>125.5308600500793</v>
      </c>
      <c r="F27" s="9">
        <f t="shared" si="1"/>
        <v>0</v>
      </c>
      <c r="G27" s="8">
        <f t="shared" si="2"/>
        <v>0</v>
      </c>
      <c r="H27" s="8">
        <f t="shared" si="3"/>
        <v>85.5308600500793</v>
      </c>
      <c r="I27" s="8">
        <f t="shared" si="4"/>
        <v>4276.543002503965</v>
      </c>
      <c r="J27" s="8">
        <f t="shared" si="5"/>
        <v>4276.543002503965</v>
      </c>
      <c r="K27" s="10">
        <f t="shared" si="6"/>
        <v>0</v>
      </c>
      <c r="L27" s="10">
        <f t="shared" si="7"/>
        <v>0</v>
      </c>
      <c r="M27" s="10">
        <f t="shared" si="8"/>
        <v>45.5308600500793</v>
      </c>
      <c r="N27" s="10">
        <f t="shared" si="9"/>
        <v>2276.543002503965</v>
      </c>
      <c r="O27" s="10">
        <f t="shared" si="10"/>
        <v>2276.543002503965</v>
      </c>
      <c r="P27" s="10">
        <f t="shared" si="11"/>
        <v>0</v>
      </c>
      <c r="Q27" s="8">
        <f t="shared" si="12"/>
        <v>0</v>
      </c>
      <c r="R27" s="8">
        <f t="shared" si="13"/>
        <v>5.530860050079298</v>
      </c>
      <c r="S27" s="8">
        <f t="shared" si="14"/>
        <v>276.5430025039649</v>
      </c>
      <c r="T27" s="8">
        <f t="shared" si="15"/>
        <v>276.5430025039649</v>
      </c>
      <c r="U27" s="8">
        <f t="shared" si="16"/>
        <v>34.4691399499207</v>
      </c>
      <c r="V27" s="8">
        <f t="shared" si="17"/>
        <v>86.17284987480176</v>
      </c>
      <c r="W27" s="5">
        <f t="shared" si="18"/>
        <v>0</v>
      </c>
      <c r="X27" s="5">
        <f t="shared" si="19"/>
        <v>0</v>
      </c>
      <c r="Y27" s="8">
        <f t="shared" si="20"/>
        <v>86.17284987480176</v>
      </c>
      <c r="Z27" s="8">
        <f t="shared" si="21"/>
        <v>74.4691399499207</v>
      </c>
      <c r="AA27" s="8">
        <f t="shared" si="22"/>
        <v>186.17284987480176</v>
      </c>
      <c r="AB27" s="8">
        <f t="shared" si="23"/>
        <v>0</v>
      </c>
      <c r="AC27" s="8">
        <f t="shared" si="24"/>
        <v>0</v>
      </c>
      <c r="AD27" s="8">
        <f t="shared" si="25"/>
        <v>186.17284987480176</v>
      </c>
    </row>
    <row r="28" spans="1:30" ht="12.75">
      <c r="A28" s="5">
        <v>18</v>
      </c>
      <c r="B28" s="5">
        <v>0.6161315985737712</v>
      </c>
      <c r="C28" s="5">
        <v>30</v>
      </c>
      <c r="D28" s="5">
        <v>150</v>
      </c>
      <c r="E28" s="8">
        <f t="shared" si="0"/>
        <v>103.93579182885254</v>
      </c>
      <c r="F28" s="9">
        <f t="shared" si="1"/>
        <v>0</v>
      </c>
      <c r="G28" s="8">
        <f t="shared" si="2"/>
        <v>0</v>
      </c>
      <c r="H28" s="8">
        <f t="shared" si="3"/>
        <v>63.935791828852544</v>
      </c>
      <c r="I28" s="8">
        <f t="shared" si="4"/>
        <v>3196.789591442627</v>
      </c>
      <c r="J28" s="8">
        <f t="shared" si="5"/>
        <v>3196.789591442627</v>
      </c>
      <c r="K28" s="10">
        <f t="shared" si="6"/>
        <v>0</v>
      </c>
      <c r="L28" s="10">
        <f t="shared" si="7"/>
        <v>0</v>
      </c>
      <c r="M28" s="10">
        <f t="shared" si="8"/>
        <v>23.935791828852544</v>
      </c>
      <c r="N28" s="10">
        <f t="shared" si="9"/>
        <v>1196.7895914426272</v>
      </c>
      <c r="O28" s="10">
        <f t="shared" si="10"/>
        <v>1196.7895914426272</v>
      </c>
      <c r="P28" s="10">
        <f t="shared" si="11"/>
        <v>16.064208171147456</v>
      </c>
      <c r="Q28" s="8">
        <f t="shared" si="12"/>
        <v>40.16052042786864</v>
      </c>
      <c r="R28" s="8">
        <f t="shared" si="13"/>
        <v>0</v>
      </c>
      <c r="S28" s="8">
        <f t="shared" si="14"/>
        <v>0</v>
      </c>
      <c r="T28" s="8">
        <f t="shared" si="15"/>
        <v>40.16052042786864</v>
      </c>
      <c r="U28" s="8">
        <f t="shared" si="16"/>
        <v>56.064208171147456</v>
      </c>
      <c r="V28" s="8">
        <f t="shared" si="17"/>
        <v>140.16052042786865</v>
      </c>
      <c r="W28" s="5">
        <f t="shared" si="18"/>
        <v>0</v>
      </c>
      <c r="X28" s="5">
        <f t="shared" si="19"/>
        <v>0</v>
      </c>
      <c r="Y28" s="8">
        <f t="shared" si="20"/>
        <v>140.16052042786865</v>
      </c>
      <c r="Z28" s="8">
        <f t="shared" si="21"/>
        <v>96.06420817114746</v>
      </c>
      <c r="AA28" s="8">
        <f t="shared" si="22"/>
        <v>240.16052042786865</v>
      </c>
      <c r="AB28" s="8">
        <f t="shared" si="23"/>
        <v>0</v>
      </c>
      <c r="AC28" s="8">
        <f t="shared" si="24"/>
        <v>0</v>
      </c>
      <c r="AD28" s="8">
        <f t="shared" si="25"/>
        <v>240.16052042786865</v>
      </c>
    </row>
    <row r="29" spans="1:30" ht="12.75">
      <c r="A29" s="5">
        <v>19</v>
      </c>
      <c r="B29" s="5">
        <v>0.23975659300695273</v>
      </c>
      <c r="C29" s="5">
        <v>30</v>
      </c>
      <c r="D29" s="5">
        <v>150</v>
      </c>
      <c r="E29" s="8">
        <f>D29-B29</f>
        <v>149.76024340699306</v>
      </c>
      <c r="F29" s="9">
        <f t="shared" si="1"/>
        <v>0</v>
      </c>
      <c r="G29" s="8">
        <f t="shared" si="2"/>
        <v>0</v>
      </c>
      <c r="H29" s="8">
        <f t="shared" si="3"/>
        <v>109.76024340699306</v>
      </c>
      <c r="I29" s="8">
        <f t="shared" si="4"/>
        <v>5488.0121703496525</v>
      </c>
      <c r="J29" s="8">
        <f t="shared" si="5"/>
        <v>5488.0121703496525</v>
      </c>
      <c r="K29" s="10">
        <f t="shared" si="6"/>
        <v>0</v>
      </c>
      <c r="L29" s="10">
        <f t="shared" si="7"/>
        <v>0</v>
      </c>
      <c r="M29" s="10">
        <f t="shared" si="8"/>
        <v>69.76024340699306</v>
      </c>
      <c r="N29" s="10">
        <f t="shared" si="9"/>
        <v>3488.012170349653</v>
      </c>
      <c r="O29" s="10">
        <f t="shared" si="10"/>
        <v>3488.012170349653</v>
      </c>
      <c r="P29" s="10">
        <f t="shared" si="11"/>
        <v>0</v>
      </c>
      <c r="Q29" s="8">
        <f t="shared" si="12"/>
        <v>0</v>
      </c>
      <c r="R29" s="8">
        <f t="shared" si="13"/>
        <v>29.760243406993055</v>
      </c>
      <c r="S29" s="8">
        <f t="shared" si="14"/>
        <v>1488.0121703496527</v>
      </c>
      <c r="T29" s="8">
        <f t="shared" si="15"/>
        <v>1488.0121703496527</v>
      </c>
      <c r="U29" s="8">
        <f t="shared" si="16"/>
        <v>10.239756593006945</v>
      </c>
      <c r="V29" s="8">
        <f t="shared" si="17"/>
        <v>25.599391482517362</v>
      </c>
      <c r="W29" s="5">
        <f t="shared" si="18"/>
        <v>0</v>
      </c>
      <c r="X29" s="5">
        <f t="shared" si="19"/>
        <v>0</v>
      </c>
      <c r="Y29" s="8">
        <f t="shared" si="20"/>
        <v>25.599391482517362</v>
      </c>
      <c r="Z29" s="8">
        <f t="shared" si="21"/>
        <v>50.239756593006945</v>
      </c>
      <c r="AA29" s="8">
        <f t="shared" si="22"/>
        <v>125.59939148251736</v>
      </c>
      <c r="AB29" s="8">
        <f t="shared" si="23"/>
        <v>0</v>
      </c>
      <c r="AC29" s="8">
        <f t="shared" si="24"/>
        <v>0</v>
      </c>
      <c r="AD29" s="8">
        <f t="shared" si="25"/>
        <v>125.59939148251736</v>
      </c>
    </row>
    <row r="30" spans="1:30" ht="12.75">
      <c r="A30" s="5">
        <v>20</v>
      </c>
      <c r="B30" s="5">
        <v>0.8608269212828008</v>
      </c>
      <c r="C30" s="5">
        <v>30</v>
      </c>
      <c r="D30" s="5">
        <v>150</v>
      </c>
      <c r="E30" s="8">
        <f aca="true" t="shared" si="26" ref="E30:E47">C30+(D30-C30)*B30</f>
        <v>133.2992305539361</v>
      </c>
      <c r="F30" s="9">
        <f t="shared" si="1"/>
        <v>0</v>
      </c>
      <c r="G30" s="8">
        <f t="shared" si="2"/>
        <v>0</v>
      </c>
      <c r="H30" s="8">
        <f t="shared" si="3"/>
        <v>93.2992305539361</v>
      </c>
      <c r="I30" s="8">
        <f t="shared" si="4"/>
        <v>4664.961527696805</v>
      </c>
      <c r="J30" s="8">
        <f t="shared" si="5"/>
        <v>4664.961527696805</v>
      </c>
      <c r="K30" s="10">
        <f t="shared" si="6"/>
        <v>0</v>
      </c>
      <c r="L30" s="10">
        <f t="shared" si="7"/>
        <v>0</v>
      </c>
      <c r="M30" s="10">
        <f t="shared" si="8"/>
        <v>53.2992305539361</v>
      </c>
      <c r="N30" s="10">
        <f t="shared" si="9"/>
        <v>2664.9615276968048</v>
      </c>
      <c r="O30" s="10">
        <f t="shared" si="10"/>
        <v>2664.9615276968048</v>
      </c>
      <c r="P30" s="10">
        <f t="shared" si="11"/>
        <v>0</v>
      </c>
      <c r="Q30" s="8">
        <f t="shared" si="12"/>
        <v>0</v>
      </c>
      <c r="R30" s="8">
        <f t="shared" si="13"/>
        <v>13.299230553936098</v>
      </c>
      <c r="S30" s="8">
        <f t="shared" si="14"/>
        <v>664.961527696805</v>
      </c>
      <c r="T30" s="8">
        <f t="shared" si="15"/>
        <v>664.961527696805</v>
      </c>
      <c r="U30" s="8">
        <f t="shared" si="16"/>
        <v>26.7007694460639</v>
      </c>
      <c r="V30" s="8">
        <f t="shared" si="17"/>
        <v>66.75192361515975</v>
      </c>
      <c r="W30" s="5">
        <f t="shared" si="18"/>
        <v>0</v>
      </c>
      <c r="X30" s="5">
        <f t="shared" si="19"/>
        <v>0</v>
      </c>
      <c r="Y30" s="8">
        <f t="shared" si="20"/>
        <v>66.75192361515975</v>
      </c>
      <c r="Z30" s="8">
        <f t="shared" si="21"/>
        <v>66.7007694460639</v>
      </c>
      <c r="AA30" s="8">
        <f t="shared" si="22"/>
        <v>166.75192361515974</v>
      </c>
      <c r="AB30" s="8">
        <f t="shared" si="23"/>
        <v>0</v>
      </c>
      <c r="AC30" s="8">
        <f t="shared" si="24"/>
        <v>0</v>
      </c>
      <c r="AD30" s="8">
        <f t="shared" si="25"/>
        <v>166.75192361515974</v>
      </c>
    </row>
    <row r="31" spans="1:30" ht="12.75">
      <c r="A31" s="5">
        <v>21</v>
      </c>
      <c r="B31" s="5">
        <v>0.39252091838671</v>
      </c>
      <c r="C31" s="5">
        <v>30</v>
      </c>
      <c r="D31" s="5">
        <v>150</v>
      </c>
      <c r="E31" s="8">
        <f t="shared" si="26"/>
        <v>77.1025102064052</v>
      </c>
      <c r="F31" s="9">
        <f t="shared" si="1"/>
        <v>0</v>
      </c>
      <c r="G31" s="8">
        <f t="shared" si="2"/>
        <v>0</v>
      </c>
      <c r="H31" s="8">
        <f t="shared" si="3"/>
        <v>37.1025102064052</v>
      </c>
      <c r="I31" s="8">
        <f t="shared" si="4"/>
        <v>1855.12551032026</v>
      </c>
      <c r="J31" s="8">
        <f t="shared" si="5"/>
        <v>1855.12551032026</v>
      </c>
      <c r="K31" s="10">
        <f t="shared" si="6"/>
        <v>2.8974897935948007</v>
      </c>
      <c r="L31" s="10">
        <f t="shared" si="7"/>
        <v>7.243724483987002</v>
      </c>
      <c r="M31" s="10">
        <f t="shared" si="8"/>
        <v>0</v>
      </c>
      <c r="N31" s="10">
        <f t="shared" si="9"/>
        <v>0</v>
      </c>
      <c r="O31" s="10">
        <f t="shared" si="10"/>
        <v>7.243724483987002</v>
      </c>
      <c r="P31" s="10">
        <f t="shared" si="11"/>
        <v>42.8974897935948</v>
      </c>
      <c r="Q31" s="8">
        <f t="shared" si="12"/>
        <v>107.243724483987</v>
      </c>
      <c r="R31" s="8">
        <f t="shared" si="13"/>
        <v>0</v>
      </c>
      <c r="S31" s="8">
        <f t="shared" si="14"/>
        <v>0</v>
      </c>
      <c r="T31" s="8">
        <f t="shared" si="15"/>
        <v>107.243724483987</v>
      </c>
      <c r="U31" s="8">
        <f t="shared" si="16"/>
        <v>82.8974897935948</v>
      </c>
      <c r="V31" s="8">
        <f t="shared" si="17"/>
        <v>207.243724483987</v>
      </c>
      <c r="W31" s="5">
        <f t="shared" si="18"/>
        <v>0</v>
      </c>
      <c r="X31" s="5">
        <f t="shared" si="19"/>
        <v>0</v>
      </c>
      <c r="Y31" s="8">
        <f t="shared" si="20"/>
        <v>207.243724483987</v>
      </c>
      <c r="Z31" s="8">
        <f t="shared" si="21"/>
        <v>122.8974897935948</v>
      </c>
      <c r="AA31" s="8">
        <f t="shared" si="22"/>
        <v>307.243724483987</v>
      </c>
      <c r="AB31" s="8">
        <f t="shared" si="23"/>
        <v>0</v>
      </c>
      <c r="AC31" s="8">
        <f t="shared" si="24"/>
        <v>0</v>
      </c>
      <c r="AD31" s="8">
        <f t="shared" si="25"/>
        <v>307.243724483987</v>
      </c>
    </row>
    <row r="32" spans="1:30" ht="12.75">
      <c r="A32" s="5">
        <v>22</v>
      </c>
      <c r="B32" s="5">
        <v>0.15926647587884912</v>
      </c>
      <c r="C32" s="5">
        <v>30</v>
      </c>
      <c r="D32" s="5">
        <v>150</v>
      </c>
      <c r="E32" s="8">
        <f t="shared" si="26"/>
        <v>49.1119771054619</v>
      </c>
      <c r="F32" s="9">
        <f t="shared" si="1"/>
        <v>0</v>
      </c>
      <c r="G32" s="8">
        <f t="shared" si="2"/>
        <v>0</v>
      </c>
      <c r="H32" s="8">
        <f t="shared" si="3"/>
        <v>9.111977105461897</v>
      </c>
      <c r="I32" s="8">
        <f t="shared" si="4"/>
        <v>455.59885527309484</v>
      </c>
      <c r="J32" s="8">
        <f t="shared" si="5"/>
        <v>455.59885527309484</v>
      </c>
      <c r="K32" s="10">
        <f t="shared" si="6"/>
        <v>30.888022894538103</v>
      </c>
      <c r="L32" s="10">
        <f t="shared" si="7"/>
        <v>77.22005723634526</v>
      </c>
      <c r="M32" s="10">
        <f t="shared" si="8"/>
        <v>0</v>
      </c>
      <c r="N32" s="10">
        <f t="shared" si="9"/>
        <v>0</v>
      </c>
      <c r="O32" s="10">
        <f t="shared" si="10"/>
        <v>77.22005723634526</v>
      </c>
      <c r="P32" s="10">
        <f t="shared" si="11"/>
        <v>70.8880228945381</v>
      </c>
      <c r="Q32" s="8">
        <f t="shared" si="12"/>
        <v>177.22005723634524</v>
      </c>
      <c r="R32" s="8">
        <f t="shared" si="13"/>
        <v>0</v>
      </c>
      <c r="S32" s="8">
        <f t="shared" si="14"/>
        <v>0</v>
      </c>
      <c r="T32" s="8">
        <f t="shared" si="15"/>
        <v>177.22005723634524</v>
      </c>
      <c r="U32" s="8">
        <f t="shared" si="16"/>
        <v>110.8880228945381</v>
      </c>
      <c r="V32" s="8">
        <f t="shared" si="17"/>
        <v>277.22005723634527</v>
      </c>
      <c r="W32" s="5">
        <f t="shared" si="18"/>
        <v>0</v>
      </c>
      <c r="X32" s="5">
        <f t="shared" si="19"/>
        <v>0</v>
      </c>
      <c r="Y32" s="8">
        <f t="shared" si="20"/>
        <v>277.22005723634527</v>
      </c>
      <c r="Z32" s="8">
        <f t="shared" si="21"/>
        <v>150.8880228945381</v>
      </c>
      <c r="AA32" s="8">
        <f t="shared" si="22"/>
        <v>377.22005723634527</v>
      </c>
      <c r="AB32" s="8">
        <f t="shared" si="23"/>
        <v>0</v>
      </c>
      <c r="AC32" s="8">
        <f t="shared" si="24"/>
        <v>0</v>
      </c>
      <c r="AD32" s="8">
        <f t="shared" si="25"/>
        <v>377.22005723634527</v>
      </c>
    </row>
    <row r="33" spans="1:30" ht="12.75">
      <c r="A33" s="5">
        <v>23</v>
      </c>
      <c r="B33" s="5">
        <v>0.3673866061772375</v>
      </c>
      <c r="C33" s="5">
        <v>30</v>
      </c>
      <c r="D33" s="5">
        <v>150</v>
      </c>
      <c r="E33" s="8">
        <f t="shared" si="26"/>
        <v>74.0863927412685</v>
      </c>
      <c r="F33" s="9">
        <f t="shared" si="1"/>
        <v>0</v>
      </c>
      <c r="G33" s="8">
        <f t="shared" si="2"/>
        <v>0</v>
      </c>
      <c r="H33" s="8">
        <f t="shared" si="3"/>
        <v>34.0863927412685</v>
      </c>
      <c r="I33" s="8">
        <f t="shared" si="4"/>
        <v>1704.3196370634248</v>
      </c>
      <c r="J33" s="8">
        <f t="shared" si="5"/>
        <v>1704.3196370634248</v>
      </c>
      <c r="K33" s="10">
        <f t="shared" si="6"/>
        <v>5.913607258731503</v>
      </c>
      <c r="L33" s="10">
        <f t="shared" si="7"/>
        <v>14.784018146828757</v>
      </c>
      <c r="M33" s="10">
        <f t="shared" si="8"/>
        <v>0</v>
      </c>
      <c r="N33" s="10">
        <f t="shared" si="9"/>
        <v>0</v>
      </c>
      <c r="O33" s="10">
        <f t="shared" si="10"/>
        <v>14.784018146828757</v>
      </c>
      <c r="P33" s="10">
        <f t="shared" si="11"/>
        <v>45.9136072587315</v>
      </c>
      <c r="Q33" s="8">
        <f t="shared" si="12"/>
        <v>114.78401814682876</v>
      </c>
      <c r="R33" s="8">
        <f t="shared" si="13"/>
        <v>0</v>
      </c>
      <c r="S33" s="8">
        <f t="shared" si="14"/>
        <v>0</v>
      </c>
      <c r="T33" s="8">
        <f t="shared" si="15"/>
        <v>114.78401814682876</v>
      </c>
      <c r="U33" s="8">
        <f t="shared" si="16"/>
        <v>85.9136072587315</v>
      </c>
      <c r="V33" s="8">
        <f t="shared" si="17"/>
        <v>214.78401814682877</v>
      </c>
      <c r="W33" s="5">
        <f t="shared" si="18"/>
        <v>0</v>
      </c>
      <c r="X33" s="5">
        <f t="shared" si="19"/>
        <v>0</v>
      </c>
      <c r="Y33" s="8">
        <f t="shared" si="20"/>
        <v>214.78401814682877</v>
      </c>
      <c r="Z33" s="8">
        <f t="shared" si="21"/>
        <v>125.9136072587315</v>
      </c>
      <c r="AA33" s="8">
        <f t="shared" si="22"/>
        <v>314.78401814682877</v>
      </c>
      <c r="AB33" s="8">
        <f t="shared" si="23"/>
        <v>0</v>
      </c>
      <c r="AC33" s="8">
        <f t="shared" si="24"/>
        <v>0</v>
      </c>
      <c r="AD33" s="8">
        <f t="shared" si="25"/>
        <v>314.78401814682877</v>
      </c>
    </row>
    <row r="34" spans="1:30" ht="12.75">
      <c r="A34" s="5">
        <v>24</v>
      </c>
      <c r="B34" s="5">
        <v>0.3151862666495553</v>
      </c>
      <c r="C34" s="5">
        <v>30</v>
      </c>
      <c r="D34" s="5">
        <v>150</v>
      </c>
      <c r="E34" s="8">
        <f t="shared" si="26"/>
        <v>67.82235199794664</v>
      </c>
      <c r="F34" s="9">
        <f t="shared" si="1"/>
        <v>0</v>
      </c>
      <c r="G34" s="8">
        <f t="shared" si="2"/>
        <v>0</v>
      </c>
      <c r="H34" s="8">
        <f t="shared" si="3"/>
        <v>27.82235199794664</v>
      </c>
      <c r="I34" s="8">
        <f t="shared" si="4"/>
        <v>1391.117599897332</v>
      </c>
      <c r="J34" s="8">
        <f t="shared" si="5"/>
        <v>1391.117599897332</v>
      </c>
      <c r="K34" s="10">
        <f t="shared" si="6"/>
        <v>12.17764800205336</v>
      </c>
      <c r="L34" s="10">
        <f t="shared" si="7"/>
        <v>30.4441200051334</v>
      </c>
      <c r="M34" s="10">
        <f t="shared" si="8"/>
        <v>0</v>
      </c>
      <c r="N34" s="10">
        <f t="shared" si="9"/>
        <v>0</v>
      </c>
      <c r="O34" s="10">
        <f t="shared" si="10"/>
        <v>30.4441200051334</v>
      </c>
      <c r="P34" s="10">
        <f t="shared" si="11"/>
        <v>52.17764800205336</v>
      </c>
      <c r="Q34" s="8">
        <f t="shared" si="12"/>
        <v>130.4441200051334</v>
      </c>
      <c r="R34" s="8">
        <f t="shared" si="13"/>
        <v>0</v>
      </c>
      <c r="S34" s="8">
        <f t="shared" si="14"/>
        <v>0</v>
      </c>
      <c r="T34" s="8">
        <f t="shared" si="15"/>
        <v>130.4441200051334</v>
      </c>
      <c r="U34" s="8">
        <f t="shared" si="16"/>
        <v>92.17764800205336</v>
      </c>
      <c r="V34" s="8">
        <f t="shared" si="17"/>
        <v>230.4441200051334</v>
      </c>
      <c r="W34" s="5">
        <f t="shared" si="18"/>
        <v>0</v>
      </c>
      <c r="X34" s="5">
        <f t="shared" si="19"/>
        <v>0</v>
      </c>
      <c r="Y34" s="8">
        <f t="shared" si="20"/>
        <v>230.4441200051334</v>
      </c>
      <c r="Z34" s="8">
        <f t="shared" si="21"/>
        <v>132.17764800205336</v>
      </c>
      <c r="AA34" s="8">
        <f t="shared" si="22"/>
        <v>330.4441200051334</v>
      </c>
      <c r="AB34" s="8">
        <f t="shared" si="23"/>
        <v>0</v>
      </c>
      <c r="AC34" s="8">
        <f t="shared" si="24"/>
        <v>0</v>
      </c>
      <c r="AD34" s="8">
        <f t="shared" si="25"/>
        <v>330.4441200051334</v>
      </c>
    </row>
    <row r="35" spans="1:30" ht="12.75">
      <c r="A35" s="5">
        <v>25</v>
      </c>
      <c r="B35" s="5">
        <v>0.6556517652825145</v>
      </c>
      <c r="C35" s="5">
        <v>30</v>
      </c>
      <c r="D35" s="5">
        <v>150</v>
      </c>
      <c r="E35" s="8">
        <f t="shared" si="26"/>
        <v>108.67821183390174</v>
      </c>
      <c r="F35" s="9">
        <f t="shared" si="1"/>
        <v>0</v>
      </c>
      <c r="G35" s="8">
        <f t="shared" si="2"/>
        <v>0</v>
      </c>
      <c r="H35" s="8">
        <f t="shared" si="3"/>
        <v>68.67821183390174</v>
      </c>
      <c r="I35" s="8">
        <f t="shared" si="4"/>
        <v>3433.910591695087</v>
      </c>
      <c r="J35" s="8">
        <f t="shared" si="5"/>
        <v>3433.910591695087</v>
      </c>
      <c r="K35" s="10">
        <f t="shared" si="6"/>
        <v>0</v>
      </c>
      <c r="L35" s="10">
        <f t="shared" si="7"/>
        <v>0</v>
      </c>
      <c r="M35" s="10">
        <f t="shared" si="8"/>
        <v>28.67821183390174</v>
      </c>
      <c r="N35" s="10">
        <f t="shared" si="9"/>
        <v>1433.910591695087</v>
      </c>
      <c r="O35" s="10">
        <f t="shared" si="10"/>
        <v>1433.910591695087</v>
      </c>
      <c r="P35" s="10">
        <f t="shared" si="11"/>
        <v>11.321788166098258</v>
      </c>
      <c r="Q35" s="8">
        <f t="shared" si="12"/>
        <v>28.304470415245646</v>
      </c>
      <c r="R35" s="8">
        <f t="shared" si="13"/>
        <v>0</v>
      </c>
      <c r="S35" s="8">
        <f t="shared" si="14"/>
        <v>0</v>
      </c>
      <c r="T35" s="8">
        <f t="shared" si="15"/>
        <v>28.304470415245646</v>
      </c>
      <c r="U35" s="8">
        <f t="shared" si="16"/>
        <v>51.32178816609826</v>
      </c>
      <c r="V35" s="8">
        <f t="shared" si="17"/>
        <v>128.30447041524565</v>
      </c>
      <c r="W35" s="5">
        <f t="shared" si="18"/>
        <v>0</v>
      </c>
      <c r="X35" s="5">
        <f t="shared" si="19"/>
        <v>0</v>
      </c>
      <c r="Y35" s="8">
        <f t="shared" si="20"/>
        <v>128.30447041524565</v>
      </c>
      <c r="Z35" s="8">
        <f t="shared" si="21"/>
        <v>91.32178816609826</v>
      </c>
      <c r="AA35" s="8">
        <f t="shared" si="22"/>
        <v>228.30447041524565</v>
      </c>
      <c r="AB35" s="8">
        <f t="shared" si="23"/>
        <v>0</v>
      </c>
      <c r="AC35" s="8">
        <f t="shared" si="24"/>
        <v>0</v>
      </c>
      <c r="AD35" s="8">
        <f t="shared" si="25"/>
        <v>228.30447041524565</v>
      </c>
    </row>
    <row r="36" spans="1:30" ht="12.75">
      <c r="A36" s="5">
        <v>26</v>
      </c>
      <c r="B36" s="5">
        <v>0.3673138395744502</v>
      </c>
      <c r="C36" s="5">
        <v>30</v>
      </c>
      <c r="D36" s="5">
        <v>150</v>
      </c>
      <c r="E36" s="8">
        <f t="shared" si="26"/>
        <v>74.07766074893402</v>
      </c>
      <c r="F36" s="9">
        <f t="shared" si="1"/>
        <v>0</v>
      </c>
      <c r="G36" s="8">
        <f t="shared" si="2"/>
        <v>0</v>
      </c>
      <c r="H36" s="8">
        <f t="shared" si="3"/>
        <v>34.07766074893402</v>
      </c>
      <c r="I36" s="8">
        <f t="shared" si="4"/>
        <v>1703.883037446701</v>
      </c>
      <c r="J36" s="8">
        <f t="shared" si="5"/>
        <v>1703.883037446701</v>
      </c>
      <c r="K36" s="10">
        <f t="shared" si="6"/>
        <v>5.922339251065978</v>
      </c>
      <c r="L36" s="10">
        <f t="shared" si="7"/>
        <v>14.805848127664945</v>
      </c>
      <c r="M36" s="10">
        <f t="shared" si="8"/>
        <v>0</v>
      </c>
      <c r="N36" s="10">
        <f t="shared" si="9"/>
        <v>0</v>
      </c>
      <c r="O36" s="10">
        <f t="shared" si="10"/>
        <v>14.805848127664945</v>
      </c>
      <c r="P36" s="10">
        <f t="shared" si="11"/>
        <v>45.92233925106598</v>
      </c>
      <c r="Q36" s="8">
        <f t="shared" si="12"/>
        <v>114.80584812766494</v>
      </c>
      <c r="R36" s="8">
        <f t="shared" si="13"/>
        <v>0</v>
      </c>
      <c r="S36" s="8">
        <f t="shared" si="14"/>
        <v>0</v>
      </c>
      <c r="T36" s="8">
        <f t="shared" si="15"/>
        <v>114.80584812766494</v>
      </c>
      <c r="U36" s="8">
        <f t="shared" si="16"/>
        <v>85.92233925106598</v>
      </c>
      <c r="V36" s="8">
        <f t="shared" si="17"/>
        <v>214.80584812766494</v>
      </c>
      <c r="W36" s="5">
        <f t="shared" si="18"/>
        <v>0</v>
      </c>
      <c r="X36" s="5">
        <f t="shared" si="19"/>
        <v>0</v>
      </c>
      <c r="Y36" s="8">
        <f t="shared" si="20"/>
        <v>214.80584812766494</v>
      </c>
      <c r="Z36" s="8">
        <f t="shared" si="21"/>
        <v>125.92233925106598</v>
      </c>
      <c r="AA36" s="8">
        <f t="shared" si="22"/>
        <v>314.80584812766494</v>
      </c>
      <c r="AB36" s="8">
        <f t="shared" si="23"/>
        <v>0</v>
      </c>
      <c r="AC36" s="8">
        <f t="shared" si="24"/>
        <v>0</v>
      </c>
      <c r="AD36" s="8">
        <f t="shared" si="25"/>
        <v>314.80584812766494</v>
      </c>
    </row>
    <row r="37" spans="1:30" ht="12.75">
      <c r="A37" s="5">
        <v>27</v>
      </c>
      <c r="B37" s="5">
        <v>0.6005454606752665</v>
      </c>
      <c r="C37" s="5">
        <v>30</v>
      </c>
      <c r="D37" s="5">
        <v>150</v>
      </c>
      <c r="E37" s="8">
        <f t="shared" si="26"/>
        <v>102.06545528103197</v>
      </c>
      <c r="F37" s="9">
        <f t="shared" si="1"/>
        <v>0</v>
      </c>
      <c r="G37" s="8">
        <f t="shared" si="2"/>
        <v>0</v>
      </c>
      <c r="H37" s="8">
        <f t="shared" si="3"/>
        <v>62.06545528103197</v>
      </c>
      <c r="I37" s="8">
        <f t="shared" si="4"/>
        <v>3103.2727640515986</v>
      </c>
      <c r="J37" s="8">
        <f t="shared" si="5"/>
        <v>3103.2727640515986</v>
      </c>
      <c r="K37" s="10">
        <f t="shared" si="6"/>
        <v>0</v>
      </c>
      <c r="L37" s="10">
        <f t="shared" si="7"/>
        <v>0</v>
      </c>
      <c r="M37" s="10">
        <f t="shared" si="8"/>
        <v>22.065455281031973</v>
      </c>
      <c r="N37" s="10">
        <f t="shared" si="9"/>
        <v>1103.2727640515986</v>
      </c>
      <c r="O37" s="10">
        <f t="shared" si="10"/>
        <v>1103.2727640515986</v>
      </c>
      <c r="P37" s="10">
        <f t="shared" si="11"/>
        <v>17.934544718968027</v>
      </c>
      <c r="Q37" s="8">
        <f t="shared" si="12"/>
        <v>44.83636179742007</v>
      </c>
      <c r="R37" s="8">
        <f t="shared" si="13"/>
        <v>0</v>
      </c>
      <c r="S37" s="8">
        <f t="shared" si="14"/>
        <v>0</v>
      </c>
      <c r="T37" s="8">
        <f t="shared" si="15"/>
        <v>44.83636179742007</v>
      </c>
      <c r="U37" s="8">
        <f t="shared" si="16"/>
        <v>57.93454471896803</v>
      </c>
      <c r="V37" s="8">
        <f t="shared" si="17"/>
        <v>144.83636179742007</v>
      </c>
      <c r="W37" s="5">
        <f t="shared" si="18"/>
        <v>0</v>
      </c>
      <c r="X37" s="5">
        <f t="shared" si="19"/>
        <v>0</v>
      </c>
      <c r="Y37" s="8">
        <f t="shared" si="20"/>
        <v>144.83636179742007</v>
      </c>
      <c r="Z37" s="8">
        <f t="shared" si="21"/>
        <v>97.93454471896803</v>
      </c>
      <c r="AA37" s="8">
        <f t="shared" si="22"/>
        <v>244.83636179742007</v>
      </c>
      <c r="AB37" s="8">
        <f t="shared" si="23"/>
        <v>0</v>
      </c>
      <c r="AC37" s="8">
        <f t="shared" si="24"/>
        <v>0</v>
      </c>
      <c r="AD37" s="8">
        <f t="shared" si="25"/>
        <v>244.83636179742007</v>
      </c>
    </row>
    <row r="38" spans="1:30" ht="12.75">
      <c r="A38" s="5">
        <v>28</v>
      </c>
      <c r="B38" s="5">
        <v>0.16829629179214667</v>
      </c>
      <c r="C38" s="5">
        <v>30</v>
      </c>
      <c r="D38" s="5">
        <v>150</v>
      </c>
      <c r="E38" s="8">
        <f t="shared" si="26"/>
        <v>50.1955550150576</v>
      </c>
      <c r="F38" s="9">
        <f t="shared" si="1"/>
        <v>0</v>
      </c>
      <c r="G38" s="8">
        <f t="shared" si="2"/>
        <v>0</v>
      </c>
      <c r="H38" s="8">
        <f t="shared" si="3"/>
        <v>10.1955550150576</v>
      </c>
      <c r="I38" s="8">
        <f t="shared" si="4"/>
        <v>509.77775075288</v>
      </c>
      <c r="J38" s="8">
        <f t="shared" si="5"/>
        <v>509.77775075288</v>
      </c>
      <c r="K38" s="10">
        <f t="shared" si="6"/>
        <v>29.8044449849424</v>
      </c>
      <c r="L38" s="10">
        <f t="shared" si="7"/>
        <v>74.511112462356</v>
      </c>
      <c r="M38" s="10">
        <f t="shared" si="8"/>
        <v>0</v>
      </c>
      <c r="N38" s="10">
        <f t="shared" si="9"/>
        <v>0</v>
      </c>
      <c r="O38" s="10">
        <f t="shared" si="10"/>
        <v>74.511112462356</v>
      </c>
      <c r="P38" s="10">
        <f t="shared" si="11"/>
        <v>69.80444498494239</v>
      </c>
      <c r="Q38" s="8">
        <f t="shared" si="12"/>
        <v>174.51111246235598</v>
      </c>
      <c r="R38" s="8">
        <f t="shared" si="13"/>
        <v>0</v>
      </c>
      <c r="S38" s="8">
        <f t="shared" si="14"/>
        <v>0</v>
      </c>
      <c r="T38" s="8">
        <f t="shared" si="15"/>
        <v>174.51111246235598</v>
      </c>
      <c r="U38" s="8">
        <f t="shared" si="16"/>
        <v>109.80444498494239</v>
      </c>
      <c r="V38" s="8">
        <f t="shared" si="17"/>
        <v>274.511112462356</v>
      </c>
      <c r="W38" s="5">
        <f t="shared" si="18"/>
        <v>0</v>
      </c>
      <c r="X38" s="5">
        <f t="shared" si="19"/>
        <v>0</v>
      </c>
      <c r="Y38" s="8">
        <f t="shared" si="20"/>
        <v>274.511112462356</v>
      </c>
      <c r="Z38" s="8">
        <f t="shared" si="21"/>
        <v>149.8044449849424</v>
      </c>
      <c r="AA38" s="8">
        <f t="shared" si="22"/>
        <v>374.511112462356</v>
      </c>
      <c r="AB38" s="8">
        <f t="shared" si="23"/>
        <v>0</v>
      </c>
      <c r="AC38" s="8">
        <f t="shared" si="24"/>
        <v>0</v>
      </c>
      <c r="AD38" s="8">
        <f t="shared" si="25"/>
        <v>374.511112462356</v>
      </c>
    </row>
    <row r="39" spans="1:30" ht="12.75">
      <c r="A39" s="5">
        <v>29</v>
      </c>
      <c r="B39" s="5">
        <v>0.04920869067242983</v>
      </c>
      <c r="C39" s="5">
        <v>30</v>
      </c>
      <c r="D39" s="5">
        <v>150</v>
      </c>
      <c r="E39" s="8">
        <f t="shared" si="26"/>
        <v>35.90504288069158</v>
      </c>
      <c r="F39" s="9">
        <f t="shared" si="1"/>
        <v>4.094957119308418</v>
      </c>
      <c r="G39" s="8">
        <f t="shared" si="2"/>
        <v>10.237392798271046</v>
      </c>
      <c r="H39" s="8">
        <f t="shared" si="3"/>
        <v>0</v>
      </c>
      <c r="I39" s="8">
        <f t="shared" si="4"/>
        <v>0</v>
      </c>
      <c r="J39" s="8">
        <f t="shared" si="5"/>
        <v>10.237392798271046</v>
      </c>
      <c r="K39" s="10">
        <f t="shared" si="6"/>
        <v>44.09495711930842</v>
      </c>
      <c r="L39" s="10">
        <f t="shared" si="7"/>
        <v>110.23739279827105</v>
      </c>
      <c r="M39" s="10">
        <f t="shared" si="8"/>
        <v>0</v>
      </c>
      <c r="N39" s="10">
        <f t="shared" si="9"/>
        <v>0</v>
      </c>
      <c r="O39" s="10">
        <f t="shared" si="10"/>
        <v>110.23739279827105</v>
      </c>
      <c r="P39" s="10">
        <f t="shared" si="11"/>
        <v>84.09495711930842</v>
      </c>
      <c r="Q39" s="8">
        <f t="shared" si="12"/>
        <v>210.23739279827106</v>
      </c>
      <c r="R39" s="8">
        <f t="shared" si="13"/>
        <v>0</v>
      </c>
      <c r="S39" s="8">
        <f t="shared" si="14"/>
        <v>0</v>
      </c>
      <c r="T39" s="8">
        <f t="shared" si="15"/>
        <v>210.23739279827106</v>
      </c>
      <c r="U39" s="8">
        <f t="shared" si="16"/>
        <v>124.09495711930842</v>
      </c>
      <c r="V39" s="8">
        <f t="shared" si="17"/>
        <v>310.23739279827106</v>
      </c>
      <c r="W39" s="5">
        <f t="shared" si="18"/>
        <v>0</v>
      </c>
      <c r="X39" s="5">
        <f t="shared" si="19"/>
        <v>0</v>
      </c>
      <c r="Y39" s="8">
        <f t="shared" si="20"/>
        <v>310.23739279827106</v>
      </c>
      <c r="Z39" s="8">
        <f t="shared" si="21"/>
        <v>164.09495711930842</v>
      </c>
      <c r="AA39" s="8">
        <f t="shared" si="22"/>
        <v>410.23739279827106</v>
      </c>
      <c r="AB39" s="8">
        <f t="shared" si="23"/>
        <v>0</v>
      </c>
      <c r="AC39" s="8">
        <f t="shared" si="24"/>
        <v>0</v>
      </c>
      <c r="AD39" s="8">
        <f t="shared" si="25"/>
        <v>410.23739279827106</v>
      </c>
    </row>
    <row r="40" spans="1:30" ht="12.75">
      <c r="A40" s="5">
        <v>30</v>
      </c>
      <c r="B40" s="5">
        <v>0.48987809393339393</v>
      </c>
      <c r="C40" s="5">
        <v>30</v>
      </c>
      <c r="D40" s="5">
        <v>150</v>
      </c>
      <c r="E40" s="8">
        <f t="shared" si="26"/>
        <v>88.78537127200727</v>
      </c>
      <c r="F40" s="9">
        <f t="shared" si="1"/>
        <v>0</v>
      </c>
      <c r="G40" s="8">
        <f t="shared" si="2"/>
        <v>0</v>
      </c>
      <c r="H40" s="8">
        <f t="shared" si="3"/>
        <v>48.78537127200727</v>
      </c>
      <c r="I40" s="8">
        <f t="shared" si="4"/>
        <v>2439.2685636003634</v>
      </c>
      <c r="J40" s="8">
        <f t="shared" si="5"/>
        <v>2439.2685636003634</v>
      </c>
      <c r="K40" s="10">
        <f t="shared" si="6"/>
        <v>0</v>
      </c>
      <c r="L40" s="10">
        <f t="shared" si="7"/>
        <v>0</v>
      </c>
      <c r="M40" s="10">
        <f t="shared" si="8"/>
        <v>8.785371272007268</v>
      </c>
      <c r="N40" s="10">
        <f t="shared" si="9"/>
        <v>439.2685636003634</v>
      </c>
      <c r="O40" s="10">
        <f t="shared" si="10"/>
        <v>439.2685636003634</v>
      </c>
      <c r="P40" s="10">
        <f t="shared" si="11"/>
        <v>31.214628727992732</v>
      </c>
      <c r="Q40" s="8">
        <f t="shared" si="12"/>
        <v>78.03657181998183</v>
      </c>
      <c r="R40" s="8">
        <f t="shared" si="13"/>
        <v>0</v>
      </c>
      <c r="S40" s="8">
        <f t="shared" si="14"/>
        <v>0</v>
      </c>
      <c r="T40" s="8">
        <f t="shared" si="15"/>
        <v>78.03657181998183</v>
      </c>
      <c r="U40" s="8">
        <f t="shared" si="16"/>
        <v>71.21462872799273</v>
      </c>
      <c r="V40" s="8">
        <f t="shared" si="17"/>
        <v>178.03657181998182</v>
      </c>
      <c r="W40" s="5">
        <f t="shared" si="18"/>
        <v>0</v>
      </c>
      <c r="X40" s="5">
        <f t="shared" si="19"/>
        <v>0</v>
      </c>
      <c r="Y40" s="8">
        <f t="shared" si="20"/>
        <v>178.03657181998182</v>
      </c>
      <c r="Z40" s="8">
        <f t="shared" si="21"/>
        <v>111.21462872799273</v>
      </c>
      <c r="AA40" s="8">
        <f t="shared" si="22"/>
        <v>278.0365718199818</v>
      </c>
      <c r="AB40" s="8">
        <f t="shared" si="23"/>
        <v>0</v>
      </c>
      <c r="AC40" s="8">
        <f t="shared" si="24"/>
        <v>0</v>
      </c>
      <c r="AD40" s="8">
        <f t="shared" si="25"/>
        <v>278.0365718199818</v>
      </c>
    </row>
    <row r="41" spans="1:30" ht="12.75">
      <c r="A41" s="5">
        <v>31</v>
      </c>
      <c r="B41" s="5">
        <v>0.3040875198618074</v>
      </c>
      <c r="C41" s="5">
        <v>30</v>
      </c>
      <c r="D41" s="5">
        <v>150</v>
      </c>
      <c r="E41" s="8">
        <f t="shared" si="26"/>
        <v>66.49050238341688</v>
      </c>
      <c r="F41" s="9">
        <f t="shared" si="1"/>
        <v>0</v>
      </c>
      <c r="G41" s="8">
        <f t="shared" si="2"/>
        <v>0</v>
      </c>
      <c r="H41" s="8">
        <f t="shared" si="3"/>
        <v>26.49050238341688</v>
      </c>
      <c r="I41" s="8">
        <f t="shared" si="4"/>
        <v>1324.5251191708442</v>
      </c>
      <c r="J41" s="8">
        <f t="shared" si="5"/>
        <v>1324.5251191708442</v>
      </c>
      <c r="K41" s="10">
        <f t="shared" si="6"/>
        <v>13.509497616583118</v>
      </c>
      <c r="L41" s="10">
        <f t="shared" si="7"/>
        <v>33.773744041457796</v>
      </c>
      <c r="M41" s="10">
        <f t="shared" si="8"/>
        <v>0</v>
      </c>
      <c r="N41" s="10">
        <f t="shared" si="9"/>
        <v>0</v>
      </c>
      <c r="O41" s="10">
        <f t="shared" si="10"/>
        <v>33.773744041457796</v>
      </c>
      <c r="P41" s="10">
        <f t="shared" si="11"/>
        <v>53.50949761658312</v>
      </c>
      <c r="Q41" s="8">
        <f t="shared" si="12"/>
        <v>133.7737440414578</v>
      </c>
      <c r="R41" s="8">
        <f t="shared" si="13"/>
        <v>0</v>
      </c>
      <c r="S41" s="8">
        <f t="shared" si="14"/>
        <v>0</v>
      </c>
      <c r="T41" s="8">
        <f t="shared" si="15"/>
        <v>133.7737440414578</v>
      </c>
      <c r="U41" s="8">
        <f t="shared" si="16"/>
        <v>93.50949761658312</v>
      </c>
      <c r="V41" s="8">
        <f t="shared" si="17"/>
        <v>233.7737440414578</v>
      </c>
      <c r="W41" s="5">
        <f t="shared" si="18"/>
        <v>0</v>
      </c>
      <c r="X41" s="5">
        <f t="shared" si="19"/>
        <v>0</v>
      </c>
      <c r="Y41" s="8">
        <f t="shared" si="20"/>
        <v>233.7737440414578</v>
      </c>
      <c r="Z41" s="8">
        <f t="shared" si="21"/>
        <v>133.50949761658313</v>
      </c>
      <c r="AA41" s="8">
        <f t="shared" si="22"/>
        <v>333.7737440414578</v>
      </c>
      <c r="AB41" s="8">
        <f t="shared" si="23"/>
        <v>0</v>
      </c>
      <c r="AC41" s="8">
        <f t="shared" si="24"/>
        <v>0</v>
      </c>
      <c r="AD41" s="8">
        <f t="shared" si="25"/>
        <v>333.7737440414578</v>
      </c>
    </row>
    <row r="42" spans="1:30" ht="12.75">
      <c r="A42" s="5">
        <v>32</v>
      </c>
      <c r="B42" s="5">
        <v>0.65485956281024</v>
      </c>
      <c r="C42" s="5">
        <v>30</v>
      </c>
      <c r="D42" s="5">
        <v>150</v>
      </c>
      <c r="E42" s="8">
        <f t="shared" si="26"/>
        <v>108.58314753722881</v>
      </c>
      <c r="F42" s="9">
        <f t="shared" si="1"/>
        <v>0</v>
      </c>
      <c r="G42" s="8">
        <f t="shared" si="2"/>
        <v>0</v>
      </c>
      <c r="H42" s="8">
        <f t="shared" si="3"/>
        <v>68.58314753722881</v>
      </c>
      <c r="I42" s="8">
        <f t="shared" si="4"/>
        <v>3429.1573768614408</v>
      </c>
      <c r="J42" s="8">
        <f t="shared" si="5"/>
        <v>3429.1573768614408</v>
      </c>
      <c r="K42" s="10">
        <f t="shared" si="6"/>
        <v>0</v>
      </c>
      <c r="L42" s="10">
        <f t="shared" si="7"/>
        <v>0</v>
      </c>
      <c r="M42" s="10">
        <f t="shared" si="8"/>
        <v>28.58314753722881</v>
      </c>
      <c r="N42" s="10">
        <f t="shared" si="9"/>
        <v>1429.1573768614405</v>
      </c>
      <c r="O42" s="10">
        <f t="shared" si="10"/>
        <v>1429.1573768614405</v>
      </c>
      <c r="P42" s="10">
        <f t="shared" si="11"/>
        <v>11.416852462771189</v>
      </c>
      <c r="Q42" s="8">
        <f t="shared" si="12"/>
        <v>28.542131156927972</v>
      </c>
      <c r="R42" s="8">
        <f t="shared" si="13"/>
        <v>0</v>
      </c>
      <c r="S42" s="8">
        <f t="shared" si="14"/>
        <v>0</v>
      </c>
      <c r="T42" s="8">
        <f t="shared" si="15"/>
        <v>28.542131156927972</v>
      </c>
      <c r="U42" s="8">
        <f t="shared" si="16"/>
        <v>51.41685246277119</v>
      </c>
      <c r="V42" s="8">
        <f t="shared" si="17"/>
        <v>128.54213115692798</v>
      </c>
      <c r="W42" s="5">
        <f t="shared" si="18"/>
        <v>0</v>
      </c>
      <c r="X42" s="5">
        <f t="shared" si="19"/>
        <v>0</v>
      </c>
      <c r="Y42" s="8">
        <f t="shared" si="20"/>
        <v>128.54213115692798</v>
      </c>
      <c r="Z42" s="8">
        <f t="shared" si="21"/>
        <v>91.41685246277119</v>
      </c>
      <c r="AA42" s="8">
        <f t="shared" si="22"/>
        <v>228.54213115692798</v>
      </c>
      <c r="AB42" s="8">
        <f t="shared" si="23"/>
        <v>0</v>
      </c>
      <c r="AC42" s="8">
        <f t="shared" si="24"/>
        <v>0</v>
      </c>
      <c r="AD42" s="8">
        <f t="shared" si="25"/>
        <v>228.54213115692798</v>
      </c>
    </row>
    <row r="43" spans="1:30" ht="12.75">
      <c r="A43" s="5">
        <v>33</v>
      </c>
      <c r="B43" s="5">
        <v>0.5870933593675103</v>
      </c>
      <c r="C43" s="5">
        <v>30</v>
      </c>
      <c r="D43" s="5">
        <v>150</v>
      </c>
      <c r="E43" s="8">
        <f t="shared" si="26"/>
        <v>100.45120312410123</v>
      </c>
      <c r="F43" s="9">
        <f t="shared" si="1"/>
        <v>0</v>
      </c>
      <c r="G43" s="8">
        <f t="shared" si="2"/>
        <v>0</v>
      </c>
      <c r="H43" s="8">
        <f t="shared" si="3"/>
        <v>60.45120312410123</v>
      </c>
      <c r="I43" s="8">
        <f t="shared" si="4"/>
        <v>3022.5601562050615</v>
      </c>
      <c r="J43" s="8">
        <f t="shared" si="5"/>
        <v>3022.5601562050615</v>
      </c>
      <c r="K43" s="10">
        <f t="shared" si="6"/>
        <v>0</v>
      </c>
      <c r="L43" s="10">
        <f t="shared" si="7"/>
        <v>0</v>
      </c>
      <c r="M43" s="10">
        <f t="shared" si="8"/>
        <v>20.451203124101227</v>
      </c>
      <c r="N43" s="10">
        <f t="shared" si="9"/>
        <v>1022.5601562050613</v>
      </c>
      <c r="O43" s="10">
        <f t="shared" si="10"/>
        <v>1022.5601562050613</v>
      </c>
      <c r="P43" s="10">
        <f t="shared" si="11"/>
        <v>19.548796875898773</v>
      </c>
      <c r="Q43" s="8">
        <f t="shared" si="12"/>
        <v>48.87199218974693</v>
      </c>
      <c r="R43" s="8">
        <f t="shared" si="13"/>
        <v>0</v>
      </c>
      <c r="S43" s="8">
        <f t="shared" si="14"/>
        <v>0</v>
      </c>
      <c r="T43" s="8">
        <f t="shared" si="15"/>
        <v>48.87199218974693</v>
      </c>
      <c r="U43" s="8">
        <f t="shared" si="16"/>
        <v>59.54879687589877</v>
      </c>
      <c r="V43" s="8">
        <f t="shared" si="17"/>
        <v>148.87199218974695</v>
      </c>
      <c r="W43" s="5">
        <f t="shared" si="18"/>
        <v>0</v>
      </c>
      <c r="X43" s="5">
        <f t="shared" si="19"/>
        <v>0</v>
      </c>
      <c r="Y43" s="8">
        <f t="shared" si="20"/>
        <v>148.87199218974695</v>
      </c>
      <c r="Z43" s="8">
        <f t="shared" si="21"/>
        <v>99.54879687589877</v>
      </c>
      <c r="AA43" s="8">
        <f t="shared" si="22"/>
        <v>248.87199218974695</v>
      </c>
      <c r="AB43" s="8">
        <f t="shared" si="23"/>
        <v>0</v>
      </c>
      <c r="AC43" s="8">
        <f t="shared" si="24"/>
        <v>0</v>
      </c>
      <c r="AD43" s="8">
        <f t="shared" si="25"/>
        <v>248.87199218974695</v>
      </c>
    </row>
    <row r="44" spans="1:30" ht="12.75">
      <c r="A44" s="5">
        <v>34</v>
      </c>
      <c r="B44" s="5">
        <v>0.05520934831847235</v>
      </c>
      <c r="C44" s="5">
        <v>30</v>
      </c>
      <c r="D44" s="5">
        <v>150</v>
      </c>
      <c r="E44" s="8">
        <f t="shared" si="26"/>
        <v>36.62512179821668</v>
      </c>
      <c r="F44" s="9">
        <f t="shared" si="1"/>
        <v>3.374878201783318</v>
      </c>
      <c r="G44" s="8">
        <f t="shared" si="2"/>
        <v>8.437195504458295</v>
      </c>
      <c r="H44" s="8">
        <f t="shared" si="3"/>
        <v>0</v>
      </c>
      <c r="I44" s="8">
        <f t="shared" si="4"/>
        <v>0</v>
      </c>
      <c r="J44" s="8">
        <f t="shared" si="5"/>
        <v>8.437195504458295</v>
      </c>
      <c r="K44" s="10">
        <f t="shared" si="6"/>
        <v>43.37487820178332</v>
      </c>
      <c r="L44" s="10">
        <f t="shared" si="7"/>
        <v>108.43719550445829</v>
      </c>
      <c r="M44" s="10">
        <f t="shared" si="8"/>
        <v>0</v>
      </c>
      <c r="N44" s="10">
        <f t="shared" si="9"/>
        <v>0</v>
      </c>
      <c r="O44" s="10">
        <f t="shared" si="10"/>
        <v>108.43719550445829</v>
      </c>
      <c r="P44" s="10">
        <f t="shared" si="11"/>
        <v>83.37487820178332</v>
      </c>
      <c r="Q44" s="8">
        <f t="shared" si="12"/>
        <v>208.4371955044583</v>
      </c>
      <c r="R44" s="8">
        <f t="shared" si="13"/>
        <v>0</v>
      </c>
      <c r="S44" s="8">
        <f t="shared" si="14"/>
        <v>0</v>
      </c>
      <c r="T44" s="8">
        <f t="shared" si="15"/>
        <v>208.4371955044583</v>
      </c>
      <c r="U44" s="8">
        <f t="shared" si="16"/>
        <v>123.37487820178332</v>
      </c>
      <c r="V44" s="8">
        <f t="shared" si="17"/>
        <v>308.4371955044583</v>
      </c>
      <c r="W44" s="5">
        <f t="shared" si="18"/>
        <v>0</v>
      </c>
      <c r="X44" s="5">
        <f t="shared" si="19"/>
        <v>0</v>
      </c>
      <c r="Y44" s="8">
        <f t="shared" si="20"/>
        <v>308.4371955044583</v>
      </c>
      <c r="Z44" s="8">
        <f t="shared" si="21"/>
        <v>163.3748782017833</v>
      </c>
      <c r="AA44" s="8">
        <f t="shared" si="22"/>
        <v>408.43719550445826</v>
      </c>
      <c r="AB44" s="8">
        <f t="shared" si="23"/>
        <v>0</v>
      </c>
      <c r="AC44" s="8">
        <f t="shared" si="24"/>
        <v>0</v>
      </c>
      <c r="AD44" s="8">
        <f t="shared" si="25"/>
        <v>408.43719550445826</v>
      </c>
    </row>
    <row r="45" spans="1:30" ht="12.75">
      <c r="A45" s="5">
        <v>35</v>
      </c>
      <c r="B45" s="5">
        <v>0.4223368357169594</v>
      </c>
      <c r="C45" s="5">
        <v>30</v>
      </c>
      <c r="D45" s="5">
        <v>150</v>
      </c>
      <c r="E45" s="8">
        <f t="shared" si="26"/>
        <v>80.68042028603513</v>
      </c>
      <c r="F45" s="9">
        <f t="shared" si="1"/>
        <v>0</v>
      </c>
      <c r="G45" s="8">
        <f t="shared" si="2"/>
        <v>0</v>
      </c>
      <c r="H45" s="8">
        <f t="shared" si="3"/>
        <v>40.68042028603513</v>
      </c>
      <c r="I45" s="8">
        <f t="shared" si="4"/>
        <v>2034.0210143017564</v>
      </c>
      <c r="J45" s="8">
        <f t="shared" si="5"/>
        <v>2034.0210143017564</v>
      </c>
      <c r="K45" s="10">
        <f t="shared" si="6"/>
        <v>0</v>
      </c>
      <c r="L45" s="10">
        <f t="shared" si="7"/>
        <v>0</v>
      </c>
      <c r="M45" s="10">
        <f t="shared" si="8"/>
        <v>0.6804202860351296</v>
      </c>
      <c r="N45" s="10">
        <f t="shared" si="9"/>
        <v>34.02101430175648</v>
      </c>
      <c r="O45" s="10">
        <f t="shared" si="10"/>
        <v>34.02101430175648</v>
      </c>
      <c r="P45" s="10">
        <f t="shared" si="11"/>
        <v>39.31957971396487</v>
      </c>
      <c r="Q45" s="8">
        <f t="shared" si="12"/>
        <v>98.29894928491217</v>
      </c>
      <c r="R45" s="8">
        <f t="shared" si="13"/>
        <v>0</v>
      </c>
      <c r="S45" s="8">
        <f t="shared" si="14"/>
        <v>0</v>
      </c>
      <c r="T45" s="8">
        <f t="shared" si="15"/>
        <v>98.29894928491217</v>
      </c>
      <c r="U45" s="8">
        <f t="shared" si="16"/>
        <v>79.31957971396487</v>
      </c>
      <c r="V45" s="8">
        <f t="shared" si="17"/>
        <v>198.29894928491217</v>
      </c>
      <c r="W45" s="5">
        <f t="shared" si="18"/>
        <v>0</v>
      </c>
      <c r="X45" s="5">
        <f t="shared" si="19"/>
        <v>0</v>
      </c>
      <c r="Y45" s="8">
        <f t="shared" si="20"/>
        <v>198.29894928491217</v>
      </c>
      <c r="Z45" s="8">
        <f t="shared" si="21"/>
        <v>119.31957971396487</v>
      </c>
      <c r="AA45" s="8">
        <f t="shared" si="22"/>
        <v>298.29894928491217</v>
      </c>
      <c r="AB45" s="8">
        <f t="shared" si="23"/>
        <v>0</v>
      </c>
      <c r="AC45" s="8">
        <f t="shared" si="24"/>
        <v>0</v>
      </c>
      <c r="AD45" s="8">
        <f t="shared" si="25"/>
        <v>298.29894928491217</v>
      </c>
    </row>
    <row r="46" spans="1:30" ht="12.75">
      <c r="A46" s="5">
        <v>36</v>
      </c>
      <c r="B46" s="5">
        <v>0.9813905762582897</v>
      </c>
      <c r="C46" s="5">
        <v>30</v>
      </c>
      <c r="D46" s="5">
        <v>150</v>
      </c>
      <c r="E46" s="8">
        <f t="shared" si="26"/>
        <v>147.76686915099475</v>
      </c>
      <c r="F46" s="9">
        <f t="shared" si="1"/>
        <v>0</v>
      </c>
      <c r="G46" s="8">
        <f t="shared" si="2"/>
        <v>0</v>
      </c>
      <c r="H46" s="8">
        <f t="shared" si="3"/>
        <v>107.76686915099475</v>
      </c>
      <c r="I46" s="8">
        <f t="shared" si="4"/>
        <v>5388.343457549738</v>
      </c>
      <c r="J46" s="8">
        <f t="shared" si="5"/>
        <v>5388.343457549738</v>
      </c>
      <c r="K46" s="10">
        <f t="shared" si="6"/>
        <v>0</v>
      </c>
      <c r="L46" s="10">
        <f t="shared" si="7"/>
        <v>0</v>
      </c>
      <c r="M46" s="10">
        <f t="shared" si="8"/>
        <v>67.76686915099475</v>
      </c>
      <c r="N46" s="10">
        <f t="shared" si="9"/>
        <v>3388.3434575497376</v>
      </c>
      <c r="O46" s="10">
        <f t="shared" si="10"/>
        <v>3388.3434575497376</v>
      </c>
      <c r="P46" s="10">
        <f t="shared" si="11"/>
        <v>0</v>
      </c>
      <c r="Q46" s="8">
        <f t="shared" si="12"/>
        <v>0</v>
      </c>
      <c r="R46" s="8">
        <f t="shared" si="13"/>
        <v>27.76686915099475</v>
      </c>
      <c r="S46" s="8">
        <f t="shared" si="14"/>
        <v>1388.3434575497376</v>
      </c>
      <c r="T46" s="8">
        <f t="shared" si="15"/>
        <v>1388.3434575497376</v>
      </c>
      <c r="U46" s="8">
        <f t="shared" si="16"/>
        <v>12.23313084900525</v>
      </c>
      <c r="V46" s="8">
        <f t="shared" si="17"/>
        <v>30.582827122513123</v>
      </c>
      <c r="W46" s="5">
        <f t="shared" si="18"/>
        <v>0</v>
      </c>
      <c r="X46" s="5">
        <f t="shared" si="19"/>
        <v>0</v>
      </c>
      <c r="Y46" s="8">
        <f t="shared" si="20"/>
        <v>30.582827122513123</v>
      </c>
      <c r="Z46" s="8">
        <f t="shared" si="21"/>
        <v>52.23313084900525</v>
      </c>
      <c r="AA46" s="8">
        <f t="shared" si="22"/>
        <v>130.58282712251312</v>
      </c>
      <c r="AB46" s="8">
        <f t="shared" si="23"/>
        <v>0</v>
      </c>
      <c r="AC46" s="8">
        <f t="shared" si="24"/>
        <v>0</v>
      </c>
      <c r="AD46" s="8">
        <f t="shared" si="25"/>
        <v>130.58282712251312</v>
      </c>
    </row>
    <row r="47" spans="1:30" ht="12.75">
      <c r="A47" s="5">
        <v>37</v>
      </c>
      <c r="B47" s="5">
        <v>0.44817643266351137</v>
      </c>
      <c r="C47" s="5">
        <v>30</v>
      </c>
      <c r="D47" s="5">
        <v>150</v>
      </c>
      <c r="E47" s="8">
        <f t="shared" si="26"/>
        <v>83.78117191962136</v>
      </c>
      <c r="F47" s="9">
        <f t="shared" si="1"/>
        <v>0</v>
      </c>
      <c r="G47" s="8">
        <f t="shared" si="2"/>
        <v>0</v>
      </c>
      <c r="H47" s="8">
        <f t="shared" si="3"/>
        <v>43.78117191962136</v>
      </c>
      <c r="I47" s="8">
        <f t="shared" si="4"/>
        <v>2189.058595981068</v>
      </c>
      <c r="J47" s="8">
        <f t="shared" si="5"/>
        <v>2189.058595981068</v>
      </c>
      <c r="K47" s="10">
        <f t="shared" si="6"/>
        <v>0</v>
      </c>
      <c r="L47" s="10">
        <f t="shared" si="7"/>
        <v>0</v>
      </c>
      <c r="M47" s="10">
        <f t="shared" si="8"/>
        <v>3.7811719196213573</v>
      </c>
      <c r="N47" s="10">
        <f t="shared" si="9"/>
        <v>189.05859598106787</v>
      </c>
      <c r="O47" s="10">
        <f t="shared" si="10"/>
        <v>189.05859598106787</v>
      </c>
      <c r="P47" s="10">
        <f t="shared" si="11"/>
        <v>36.21882808037864</v>
      </c>
      <c r="Q47" s="8">
        <f t="shared" si="12"/>
        <v>90.5470702009466</v>
      </c>
      <c r="R47" s="8">
        <f t="shared" si="13"/>
        <v>0</v>
      </c>
      <c r="S47" s="8">
        <f t="shared" si="14"/>
        <v>0</v>
      </c>
      <c r="T47" s="8">
        <f t="shared" si="15"/>
        <v>90.5470702009466</v>
      </c>
      <c r="U47" s="8">
        <f t="shared" si="16"/>
        <v>76.21882808037864</v>
      </c>
      <c r="V47" s="8">
        <f t="shared" si="17"/>
        <v>190.54707020094662</v>
      </c>
      <c r="W47" s="5">
        <f t="shared" si="18"/>
        <v>0</v>
      </c>
      <c r="X47" s="5">
        <f t="shared" si="19"/>
        <v>0</v>
      </c>
      <c r="Y47" s="8">
        <f t="shared" si="20"/>
        <v>190.54707020094662</v>
      </c>
      <c r="Z47" s="8">
        <f t="shared" si="21"/>
        <v>116.21882808037864</v>
      </c>
      <c r="AA47" s="8">
        <f t="shared" si="22"/>
        <v>290.5470702009466</v>
      </c>
      <c r="AB47" s="8">
        <f t="shared" si="23"/>
        <v>0</v>
      </c>
      <c r="AC47" s="8">
        <f t="shared" si="24"/>
        <v>0</v>
      </c>
      <c r="AD47" s="8">
        <f t="shared" si="25"/>
        <v>290.5470702009466</v>
      </c>
    </row>
    <row r="48" spans="1:30" ht="12.75">
      <c r="A48" s="5">
        <v>38</v>
      </c>
      <c r="B48" s="5">
        <v>0.7520721883451689</v>
      </c>
      <c r="C48" s="5">
        <v>30</v>
      </c>
      <c r="D48" s="5">
        <v>150</v>
      </c>
      <c r="E48" s="8">
        <f>D48-B48</f>
        <v>149.24792781165482</v>
      </c>
      <c r="F48" s="9">
        <f t="shared" si="1"/>
        <v>0</v>
      </c>
      <c r="G48" s="8">
        <f t="shared" si="2"/>
        <v>0</v>
      </c>
      <c r="H48" s="8">
        <f t="shared" si="3"/>
        <v>109.24792781165482</v>
      </c>
      <c r="I48" s="8">
        <f t="shared" si="4"/>
        <v>5462.396390582741</v>
      </c>
      <c r="J48" s="8">
        <f t="shared" si="5"/>
        <v>5462.396390582741</v>
      </c>
      <c r="K48" s="10">
        <f t="shared" si="6"/>
        <v>0</v>
      </c>
      <c r="L48" s="10">
        <f t="shared" si="7"/>
        <v>0</v>
      </c>
      <c r="M48" s="10">
        <f t="shared" si="8"/>
        <v>69.24792781165482</v>
      </c>
      <c r="N48" s="10">
        <f t="shared" si="9"/>
        <v>3462.396390582741</v>
      </c>
      <c r="O48" s="10">
        <f t="shared" si="10"/>
        <v>3462.396390582741</v>
      </c>
      <c r="P48" s="10">
        <f t="shared" si="11"/>
        <v>0</v>
      </c>
      <c r="Q48" s="8">
        <f t="shared" si="12"/>
        <v>0</v>
      </c>
      <c r="R48" s="8">
        <f t="shared" si="13"/>
        <v>29.24792781165482</v>
      </c>
      <c r="S48" s="8">
        <f t="shared" si="14"/>
        <v>1462.3963905827409</v>
      </c>
      <c r="T48" s="8">
        <f t="shared" si="15"/>
        <v>1462.3963905827409</v>
      </c>
      <c r="U48" s="8">
        <f t="shared" si="16"/>
        <v>10.752072188345181</v>
      </c>
      <c r="V48" s="8">
        <f t="shared" si="17"/>
        <v>26.880180470862953</v>
      </c>
      <c r="W48" s="5">
        <f t="shared" si="18"/>
        <v>0</v>
      </c>
      <c r="X48" s="5">
        <f t="shared" si="19"/>
        <v>0</v>
      </c>
      <c r="Y48" s="8">
        <f t="shared" si="20"/>
        <v>26.880180470862953</v>
      </c>
      <c r="Z48" s="8">
        <f t="shared" si="21"/>
        <v>50.75207218834518</v>
      </c>
      <c r="AA48" s="8">
        <f t="shared" si="22"/>
        <v>126.88018047086295</v>
      </c>
      <c r="AB48" s="8">
        <f t="shared" si="23"/>
        <v>0</v>
      </c>
      <c r="AC48" s="8">
        <f t="shared" si="24"/>
        <v>0</v>
      </c>
      <c r="AD48" s="8">
        <f t="shared" si="25"/>
        <v>126.88018047086295</v>
      </c>
    </row>
    <row r="49" spans="1:30" ht="12.75">
      <c r="A49" s="5">
        <v>39</v>
      </c>
      <c r="B49" s="5">
        <v>0.31228873790345535</v>
      </c>
      <c r="C49" s="5">
        <v>30</v>
      </c>
      <c r="D49" s="5">
        <v>150</v>
      </c>
      <c r="E49" s="8">
        <f aca="true" t="shared" si="27" ref="E49:E66">C49+(D49-C49)*B49</f>
        <v>67.47464854841465</v>
      </c>
      <c r="F49" s="9">
        <f t="shared" si="1"/>
        <v>0</v>
      </c>
      <c r="G49" s="8">
        <f t="shared" si="2"/>
        <v>0</v>
      </c>
      <c r="H49" s="8">
        <f t="shared" si="3"/>
        <v>27.47464854841465</v>
      </c>
      <c r="I49" s="8">
        <f t="shared" si="4"/>
        <v>1373.7324274207324</v>
      </c>
      <c r="J49" s="8">
        <f t="shared" si="5"/>
        <v>1373.7324274207324</v>
      </c>
      <c r="K49" s="10">
        <f t="shared" si="6"/>
        <v>12.525351451585351</v>
      </c>
      <c r="L49" s="10">
        <f t="shared" si="7"/>
        <v>31.313378628963378</v>
      </c>
      <c r="M49" s="10">
        <f t="shared" si="8"/>
        <v>0</v>
      </c>
      <c r="N49" s="10">
        <f t="shared" si="9"/>
        <v>0</v>
      </c>
      <c r="O49" s="10">
        <f t="shared" si="10"/>
        <v>31.313378628963378</v>
      </c>
      <c r="P49" s="10">
        <f t="shared" si="11"/>
        <v>52.52535145158535</v>
      </c>
      <c r="Q49" s="8">
        <f t="shared" si="12"/>
        <v>131.3133786289634</v>
      </c>
      <c r="R49" s="8">
        <f t="shared" si="13"/>
        <v>0</v>
      </c>
      <c r="S49" s="8">
        <f t="shared" si="14"/>
        <v>0</v>
      </c>
      <c r="T49" s="8">
        <f t="shared" si="15"/>
        <v>131.3133786289634</v>
      </c>
      <c r="U49" s="8">
        <f t="shared" si="16"/>
        <v>92.52535145158535</v>
      </c>
      <c r="V49" s="8">
        <f t="shared" si="17"/>
        <v>231.3133786289634</v>
      </c>
      <c r="W49" s="5">
        <f t="shared" si="18"/>
        <v>0</v>
      </c>
      <c r="X49" s="5">
        <f t="shared" si="19"/>
        <v>0</v>
      </c>
      <c r="Y49" s="8">
        <f t="shared" si="20"/>
        <v>231.3133786289634</v>
      </c>
      <c r="Z49" s="8">
        <f t="shared" si="21"/>
        <v>132.52535145158535</v>
      </c>
      <c r="AA49" s="8">
        <f t="shared" si="22"/>
        <v>331.3133786289634</v>
      </c>
      <c r="AB49" s="8">
        <f t="shared" si="23"/>
        <v>0</v>
      </c>
      <c r="AC49" s="8">
        <f t="shared" si="24"/>
        <v>0</v>
      </c>
      <c r="AD49" s="8">
        <f t="shared" si="25"/>
        <v>331.3133786289634</v>
      </c>
    </row>
    <row r="50" spans="1:30" ht="12.75">
      <c r="A50" s="5">
        <v>40</v>
      </c>
      <c r="B50" s="5">
        <v>0.19902194983498256</v>
      </c>
      <c r="C50" s="5">
        <v>30</v>
      </c>
      <c r="D50" s="5">
        <v>150</v>
      </c>
      <c r="E50" s="8">
        <f t="shared" si="27"/>
        <v>53.88263398019791</v>
      </c>
      <c r="F50" s="9">
        <f t="shared" si="1"/>
        <v>0</v>
      </c>
      <c r="G50" s="8">
        <f t="shared" si="2"/>
        <v>0</v>
      </c>
      <c r="H50" s="8">
        <f t="shared" si="3"/>
        <v>13.882633980197909</v>
      </c>
      <c r="I50" s="8">
        <f t="shared" si="4"/>
        <v>694.1316990098954</v>
      </c>
      <c r="J50" s="8">
        <f t="shared" si="5"/>
        <v>694.1316990098954</v>
      </c>
      <c r="K50" s="10">
        <f t="shared" si="6"/>
        <v>26.11736601980209</v>
      </c>
      <c r="L50" s="10">
        <f t="shared" si="7"/>
        <v>65.29341504950523</v>
      </c>
      <c r="M50" s="10">
        <f t="shared" si="8"/>
        <v>0</v>
      </c>
      <c r="N50" s="10">
        <f t="shared" si="9"/>
        <v>0</v>
      </c>
      <c r="O50" s="10">
        <f t="shared" si="10"/>
        <v>65.29341504950523</v>
      </c>
      <c r="P50" s="10">
        <f t="shared" si="11"/>
        <v>66.11736601980209</v>
      </c>
      <c r="Q50" s="8">
        <f t="shared" si="12"/>
        <v>165.29341504950523</v>
      </c>
      <c r="R50" s="8">
        <f t="shared" si="13"/>
        <v>0</v>
      </c>
      <c r="S50" s="8">
        <f t="shared" si="14"/>
        <v>0</v>
      </c>
      <c r="T50" s="8">
        <f t="shared" si="15"/>
        <v>165.29341504950523</v>
      </c>
      <c r="U50" s="8">
        <f t="shared" si="16"/>
        <v>106.11736601980209</v>
      </c>
      <c r="V50" s="8">
        <f t="shared" si="17"/>
        <v>265.29341504950526</v>
      </c>
      <c r="W50" s="5">
        <f t="shared" si="18"/>
        <v>0</v>
      </c>
      <c r="X50" s="5">
        <f t="shared" si="19"/>
        <v>0</v>
      </c>
      <c r="Y50" s="8">
        <f t="shared" si="20"/>
        <v>265.29341504950526</v>
      </c>
      <c r="Z50" s="8">
        <f t="shared" si="21"/>
        <v>146.1173660198021</v>
      </c>
      <c r="AA50" s="8">
        <f t="shared" si="22"/>
        <v>365.29341504950526</v>
      </c>
      <c r="AB50" s="8">
        <f t="shared" si="23"/>
        <v>0</v>
      </c>
      <c r="AC50" s="8">
        <f t="shared" si="24"/>
        <v>0</v>
      </c>
      <c r="AD50" s="8">
        <f t="shared" si="25"/>
        <v>365.29341504950526</v>
      </c>
    </row>
    <row r="51" spans="1:30" ht="12.75">
      <c r="A51" s="5">
        <v>41</v>
      </c>
      <c r="B51" s="5">
        <v>0.8058963293637107</v>
      </c>
      <c r="C51" s="5">
        <v>30</v>
      </c>
      <c r="D51" s="5">
        <v>150</v>
      </c>
      <c r="E51" s="8">
        <f t="shared" si="27"/>
        <v>126.70755952364529</v>
      </c>
      <c r="F51" s="9">
        <f t="shared" si="1"/>
        <v>0</v>
      </c>
      <c r="G51" s="8">
        <f t="shared" si="2"/>
        <v>0</v>
      </c>
      <c r="H51" s="8">
        <f t="shared" si="3"/>
        <v>86.70755952364529</v>
      </c>
      <c r="I51" s="8">
        <f t="shared" si="4"/>
        <v>4335.377976182264</v>
      </c>
      <c r="J51" s="8">
        <f t="shared" si="5"/>
        <v>4335.377976182264</v>
      </c>
      <c r="K51" s="10">
        <f t="shared" si="6"/>
        <v>0</v>
      </c>
      <c r="L51" s="10">
        <f t="shared" si="7"/>
        <v>0</v>
      </c>
      <c r="M51" s="10">
        <f t="shared" si="8"/>
        <v>46.70755952364529</v>
      </c>
      <c r="N51" s="10">
        <f t="shared" si="9"/>
        <v>2335.3779761822643</v>
      </c>
      <c r="O51" s="10">
        <f t="shared" si="10"/>
        <v>2335.3779761822643</v>
      </c>
      <c r="P51" s="10">
        <f t="shared" si="11"/>
        <v>0</v>
      </c>
      <c r="Q51" s="8">
        <f t="shared" si="12"/>
        <v>0</v>
      </c>
      <c r="R51" s="8">
        <f t="shared" si="13"/>
        <v>6.707559523645287</v>
      </c>
      <c r="S51" s="8">
        <f t="shared" si="14"/>
        <v>335.3779761822643</v>
      </c>
      <c r="T51" s="8">
        <f t="shared" si="15"/>
        <v>335.3779761822643</v>
      </c>
      <c r="U51" s="8">
        <f t="shared" si="16"/>
        <v>33.29244047635471</v>
      </c>
      <c r="V51" s="8">
        <f t="shared" si="17"/>
        <v>83.23110119088679</v>
      </c>
      <c r="W51" s="5">
        <f t="shared" si="18"/>
        <v>0</v>
      </c>
      <c r="X51" s="5">
        <f t="shared" si="19"/>
        <v>0</v>
      </c>
      <c r="Y51" s="8">
        <f t="shared" si="20"/>
        <v>83.23110119088679</v>
      </c>
      <c r="Z51" s="8">
        <f t="shared" si="21"/>
        <v>73.29244047635471</v>
      </c>
      <c r="AA51" s="8">
        <f t="shared" si="22"/>
        <v>183.2311011908868</v>
      </c>
      <c r="AB51" s="8">
        <f t="shared" si="23"/>
        <v>0</v>
      </c>
      <c r="AC51" s="8">
        <f t="shared" si="24"/>
        <v>0</v>
      </c>
      <c r="AD51" s="8">
        <f t="shared" si="25"/>
        <v>183.2311011908868</v>
      </c>
    </row>
    <row r="52" spans="1:30" ht="12.75">
      <c r="A52" s="5">
        <v>42</v>
      </c>
      <c r="B52" s="5">
        <v>0.9191776810027359</v>
      </c>
      <c r="C52" s="5">
        <v>30</v>
      </c>
      <c r="D52" s="5">
        <v>150</v>
      </c>
      <c r="E52" s="8">
        <f t="shared" si="27"/>
        <v>140.3013217203283</v>
      </c>
      <c r="F52" s="9">
        <f t="shared" si="1"/>
        <v>0</v>
      </c>
      <c r="G52" s="8">
        <f t="shared" si="2"/>
        <v>0</v>
      </c>
      <c r="H52" s="8">
        <f t="shared" si="3"/>
        <v>100.3013217203283</v>
      </c>
      <c r="I52" s="8">
        <f t="shared" si="4"/>
        <v>5015.066086016415</v>
      </c>
      <c r="J52" s="8">
        <f t="shared" si="5"/>
        <v>5015.066086016415</v>
      </c>
      <c r="K52" s="10">
        <f t="shared" si="6"/>
        <v>0</v>
      </c>
      <c r="L52" s="10">
        <f t="shared" si="7"/>
        <v>0</v>
      </c>
      <c r="M52" s="10">
        <f t="shared" si="8"/>
        <v>60.3013217203283</v>
      </c>
      <c r="N52" s="10">
        <f t="shared" si="9"/>
        <v>3015.0660860164153</v>
      </c>
      <c r="O52" s="10">
        <f t="shared" si="10"/>
        <v>3015.0660860164153</v>
      </c>
      <c r="P52" s="10">
        <f t="shared" si="11"/>
        <v>0</v>
      </c>
      <c r="Q52" s="8">
        <f t="shared" si="12"/>
        <v>0</v>
      </c>
      <c r="R52" s="8">
        <f t="shared" si="13"/>
        <v>20.301321720328303</v>
      </c>
      <c r="S52" s="8">
        <f t="shared" si="14"/>
        <v>1015.0660860164152</v>
      </c>
      <c r="T52" s="8">
        <f t="shared" si="15"/>
        <v>1015.0660860164152</v>
      </c>
      <c r="U52" s="8">
        <f t="shared" si="16"/>
        <v>19.698678279671697</v>
      </c>
      <c r="V52" s="8">
        <f t="shared" si="17"/>
        <v>49.24669569917924</v>
      </c>
      <c r="W52" s="5">
        <f t="shared" si="18"/>
        <v>0</v>
      </c>
      <c r="X52" s="5">
        <f t="shared" si="19"/>
        <v>0</v>
      </c>
      <c r="Y52" s="8">
        <f t="shared" si="20"/>
        <v>49.24669569917924</v>
      </c>
      <c r="Z52" s="8">
        <f t="shared" si="21"/>
        <v>59.6986782796717</v>
      </c>
      <c r="AA52" s="8">
        <f t="shared" si="22"/>
        <v>149.24669569917924</v>
      </c>
      <c r="AB52" s="8">
        <f t="shared" si="23"/>
        <v>0</v>
      </c>
      <c r="AC52" s="8">
        <f t="shared" si="24"/>
        <v>0</v>
      </c>
      <c r="AD52" s="8">
        <f t="shared" si="25"/>
        <v>149.24669569917924</v>
      </c>
    </row>
    <row r="53" spans="1:30" ht="12.75">
      <c r="A53" s="5">
        <v>43</v>
      </c>
      <c r="B53" s="5">
        <v>0.4553321278691884</v>
      </c>
      <c r="C53" s="5">
        <v>30</v>
      </c>
      <c r="D53" s="5">
        <v>150</v>
      </c>
      <c r="E53" s="8">
        <f t="shared" si="27"/>
        <v>84.63985534430262</v>
      </c>
      <c r="F53" s="9">
        <f t="shared" si="1"/>
        <v>0</v>
      </c>
      <c r="G53" s="8">
        <f t="shared" si="2"/>
        <v>0</v>
      </c>
      <c r="H53" s="8">
        <f t="shared" si="3"/>
        <v>44.63985534430262</v>
      </c>
      <c r="I53" s="8">
        <f t="shared" si="4"/>
        <v>2231.9927672151307</v>
      </c>
      <c r="J53" s="8">
        <f t="shared" si="5"/>
        <v>2231.9927672151307</v>
      </c>
      <c r="K53" s="10">
        <f t="shared" si="6"/>
        <v>0</v>
      </c>
      <c r="L53" s="10">
        <f t="shared" si="7"/>
        <v>0</v>
      </c>
      <c r="M53" s="10">
        <f t="shared" si="8"/>
        <v>4.639855344302617</v>
      </c>
      <c r="N53" s="10">
        <f t="shared" si="9"/>
        <v>231.99276721513087</v>
      </c>
      <c r="O53" s="10">
        <f t="shared" si="10"/>
        <v>231.99276721513087</v>
      </c>
      <c r="P53" s="10">
        <f t="shared" si="11"/>
        <v>35.36014465569738</v>
      </c>
      <c r="Q53" s="8">
        <f t="shared" si="12"/>
        <v>88.40036163924346</v>
      </c>
      <c r="R53" s="8">
        <f t="shared" si="13"/>
        <v>0</v>
      </c>
      <c r="S53" s="8">
        <f t="shared" si="14"/>
        <v>0</v>
      </c>
      <c r="T53" s="8">
        <f t="shared" si="15"/>
        <v>88.40036163924346</v>
      </c>
      <c r="U53" s="8">
        <f t="shared" si="16"/>
        <v>75.36014465569738</v>
      </c>
      <c r="V53" s="8">
        <f t="shared" si="17"/>
        <v>188.40036163924344</v>
      </c>
      <c r="W53" s="5">
        <f t="shared" si="18"/>
        <v>0</v>
      </c>
      <c r="X53" s="5">
        <f t="shared" si="19"/>
        <v>0</v>
      </c>
      <c r="Y53" s="8">
        <f t="shared" si="20"/>
        <v>188.40036163924344</v>
      </c>
      <c r="Z53" s="8">
        <f t="shared" si="21"/>
        <v>115.36014465569738</v>
      </c>
      <c r="AA53" s="8">
        <f t="shared" si="22"/>
        <v>288.40036163924344</v>
      </c>
      <c r="AB53" s="8">
        <f t="shared" si="23"/>
        <v>0</v>
      </c>
      <c r="AC53" s="8">
        <f t="shared" si="24"/>
        <v>0</v>
      </c>
      <c r="AD53" s="8">
        <f t="shared" si="25"/>
        <v>288.40036163924344</v>
      </c>
    </row>
    <row r="54" spans="1:30" ht="12.75">
      <c r="A54" s="5">
        <v>44</v>
      </c>
      <c r="B54" s="5">
        <v>0.028154803299461406</v>
      </c>
      <c r="C54" s="5">
        <v>30</v>
      </c>
      <c r="D54" s="5">
        <v>150</v>
      </c>
      <c r="E54" s="8">
        <f t="shared" si="27"/>
        <v>33.37857639593537</v>
      </c>
      <c r="F54" s="9">
        <f t="shared" si="1"/>
        <v>6.621423604064631</v>
      </c>
      <c r="G54" s="8">
        <f t="shared" si="2"/>
        <v>16.553559010161578</v>
      </c>
      <c r="H54" s="8">
        <f t="shared" si="3"/>
        <v>0</v>
      </c>
      <c r="I54" s="8">
        <f t="shared" si="4"/>
        <v>0</v>
      </c>
      <c r="J54" s="8">
        <f t="shared" si="5"/>
        <v>16.553559010161578</v>
      </c>
      <c r="K54" s="10">
        <f t="shared" si="6"/>
        <v>46.62142360406463</v>
      </c>
      <c r="L54" s="10">
        <f t="shared" si="7"/>
        <v>116.55355901016158</v>
      </c>
      <c r="M54" s="10">
        <f t="shared" si="8"/>
        <v>0</v>
      </c>
      <c r="N54" s="10">
        <f t="shared" si="9"/>
        <v>0</v>
      </c>
      <c r="O54" s="10">
        <f t="shared" si="10"/>
        <v>116.55355901016158</v>
      </c>
      <c r="P54" s="10">
        <f t="shared" si="11"/>
        <v>86.62142360406463</v>
      </c>
      <c r="Q54" s="8">
        <f t="shared" si="12"/>
        <v>216.55355901016156</v>
      </c>
      <c r="R54" s="8">
        <f t="shared" si="13"/>
        <v>0</v>
      </c>
      <c r="S54" s="8">
        <f t="shared" si="14"/>
        <v>0</v>
      </c>
      <c r="T54" s="8">
        <f t="shared" si="15"/>
        <v>216.55355901016156</v>
      </c>
      <c r="U54" s="8">
        <f t="shared" si="16"/>
        <v>126.62142360406463</v>
      </c>
      <c r="V54" s="8">
        <f t="shared" si="17"/>
        <v>316.55355901016156</v>
      </c>
      <c r="W54" s="5">
        <f t="shared" si="18"/>
        <v>0</v>
      </c>
      <c r="X54" s="5">
        <f t="shared" si="19"/>
        <v>0</v>
      </c>
      <c r="Y54" s="8">
        <f t="shared" si="20"/>
        <v>316.55355901016156</v>
      </c>
      <c r="Z54" s="8">
        <f t="shared" si="21"/>
        <v>166.62142360406463</v>
      </c>
      <c r="AA54" s="8">
        <f t="shared" si="22"/>
        <v>416.55355901016156</v>
      </c>
      <c r="AB54" s="8">
        <f t="shared" si="23"/>
        <v>0</v>
      </c>
      <c r="AC54" s="8">
        <f t="shared" si="24"/>
        <v>0</v>
      </c>
      <c r="AD54" s="8">
        <f t="shared" si="25"/>
        <v>416.55355901016156</v>
      </c>
    </row>
    <row r="55" spans="1:30" ht="12.75">
      <c r="A55" s="5">
        <v>45</v>
      </c>
      <c r="B55" s="5">
        <v>0.7196502040104698</v>
      </c>
      <c r="C55" s="5">
        <v>30</v>
      </c>
      <c r="D55" s="5">
        <v>150</v>
      </c>
      <c r="E55" s="8">
        <f t="shared" si="27"/>
        <v>116.35802448125636</v>
      </c>
      <c r="F55" s="9">
        <f t="shared" si="1"/>
        <v>0</v>
      </c>
      <c r="G55" s="8">
        <f t="shared" si="2"/>
        <v>0</v>
      </c>
      <c r="H55" s="8">
        <f t="shared" si="3"/>
        <v>76.35802448125636</v>
      </c>
      <c r="I55" s="8">
        <f t="shared" si="4"/>
        <v>3817.901224062818</v>
      </c>
      <c r="J55" s="8">
        <f t="shared" si="5"/>
        <v>3817.901224062818</v>
      </c>
      <c r="K55" s="10">
        <f t="shared" si="6"/>
        <v>0</v>
      </c>
      <c r="L55" s="10">
        <f t="shared" si="7"/>
        <v>0</v>
      </c>
      <c r="M55" s="10">
        <f t="shared" si="8"/>
        <v>36.358024481256365</v>
      </c>
      <c r="N55" s="10">
        <f t="shared" si="9"/>
        <v>1817.9012240628183</v>
      </c>
      <c r="O55" s="10">
        <f t="shared" si="10"/>
        <v>1817.9012240628183</v>
      </c>
      <c r="P55" s="10">
        <f t="shared" si="11"/>
        <v>3.641975518743635</v>
      </c>
      <c r="Q55" s="8">
        <f t="shared" si="12"/>
        <v>9.104938796859088</v>
      </c>
      <c r="R55" s="8">
        <f t="shared" si="13"/>
        <v>0</v>
      </c>
      <c r="S55" s="8">
        <f t="shared" si="14"/>
        <v>0</v>
      </c>
      <c r="T55" s="8">
        <f t="shared" si="15"/>
        <v>9.104938796859088</v>
      </c>
      <c r="U55" s="8">
        <f t="shared" si="16"/>
        <v>43.641975518743635</v>
      </c>
      <c r="V55" s="8">
        <f t="shared" si="17"/>
        <v>109.10493879685909</v>
      </c>
      <c r="W55" s="5">
        <f t="shared" si="18"/>
        <v>0</v>
      </c>
      <c r="X55" s="5">
        <f t="shared" si="19"/>
        <v>0</v>
      </c>
      <c r="Y55" s="8">
        <f t="shared" si="20"/>
        <v>109.10493879685909</v>
      </c>
      <c r="Z55" s="8">
        <f t="shared" si="21"/>
        <v>83.64197551874364</v>
      </c>
      <c r="AA55" s="8">
        <f t="shared" si="22"/>
        <v>209.10493879685907</v>
      </c>
      <c r="AB55" s="8">
        <f t="shared" si="23"/>
        <v>0</v>
      </c>
      <c r="AC55" s="8">
        <f t="shared" si="24"/>
        <v>0</v>
      </c>
      <c r="AD55" s="8">
        <f t="shared" si="25"/>
        <v>209.10493879685907</v>
      </c>
    </row>
    <row r="56" spans="1:30" ht="12.75">
      <c r="A56" s="5">
        <v>46</v>
      </c>
      <c r="B56" s="5">
        <v>0.8959805868234314</v>
      </c>
      <c r="C56" s="5">
        <v>30</v>
      </c>
      <c r="D56" s="5">
        <v>150</v>
      </c>
      <c r="E56" s="8">
        <f t="shared" si="27"/>
        <v>137.51767041881178</v>
      </c>
      <c r="F56" s="9">
        <f t="shared" si="1"/>
        <v>0</v>
      </c>
      <c r="G56" s="8">
        <f t="shared" si="2"/>
        <v>0</v>
      </c>
      <c r="H56" s="8">
        <f t="shared" si="3"/>
        <v>97.51767041881178</v>
      </c>
      <c r="I56" s="8">
        <f t="shared" si="4"/>
        <v>4875.883520940589</v>
      </c>
      <c r="J56" s="8">
        <f t="shared" si="5"/>
        <v>4875.883520940589</v>
      </c>
      <c r="K56" s="10">
        <f t="shared" si="6"/>
        <v>0</v>
      </c>
      <c r="L56" s="10">
        <f t="shared" si="7"/>
        <v>0</v>
      </c>
      <c r="M56" s="10">
        <f t="shared" si="8"/>
        <v>57.517670418811775</v>
      </c>
      <c r="N56" s="10">
        <f t="shared" si="9"/>
        <v>2875.883520940589</v>
      </c>
      <c r="O56" s="10">
        <f t="shared" si="10"/>
        <v>2875.883520940589</v>
      </c>
      <c r="P56" s="10">
        <f t="shared" si="11"/>
        <v>0</v>
      </c>
      <c r="Q56" s="8">
        <f t="shared" si="12"/>
        <v>0</v>
      </c>
      <c r="R56" s="8">
        <f t="shared" si="13"/>
        <v>17.517670418811775</v>
      </c>
      <c r="S56" s="8">
        <f t="shared" si="14"/>
        <v>875.8835209405888</v>
      </c>
      <c r="T56" s="8">
        <f t="shared" si="15"/>
        <v>875.8835209405888</v>
      </c>
      <c r="U56" s="8">
        <f t="shared" si="16"/>
        <v>22.482329581188225</v>
      </c>
      <c r="V56" s="8">
        <f t="shared" si="17"/>
        <v>56.20582395297056</v>
      </c>
      <c r="W56" s="5">
        <f t="shared" si="18"/>
        <v>0</v>
      </c>
      <c r="X56" s="5">
        <f t="shared" si="19"/>
        <v>0</v>
      </c>
      <c r="Y56" s="8">
        <f t="shared" si="20"/>
        <v>56.20582395297056</v>
      </c>
      <c r="Z56" s="8">
        <f t="shared" si="21"/>
        <v>62.482329581188225</v>
      </c>
      <c r="AA56" s="8">
        <f t="shared" si="22"/>
        <v>156.20582395297055</v>
      </c>
      <c r="AB56" s="8">
        <f t="shared" si="23"/>
        <v>0</v>
      </c>
      <c r="AC56" s="8">
        <f t="shared" si="24"/>
        <v>0</v>
      </c>
      <c r="AD56" s="8">
        <f t="shared" si="25"/>
        <v>156.20582395297055</v>
      </c>
    </row>
    <row r="57" spans="1:30" ht="12.75">
      <c r="A57" s="5">
        <v>47</v>
      </c>
      <c r="B57" s="5">
        <v>0.636670192919798</v>
      </c>
      <c r="C57" s="5">
        <v>30</v>
      </c>
      <c r="D57" s="5">
        <v>150</v>
      </c>
      <c r="E57" s="8">
        <f t="shared" si="27"/>
        <v>106.40042315037576</v>
      </c>
      <c r="F57" s="9">
        <f t="shared" si="1"/>
        <v>0</v>
      </c>
      <c r="G57" s="8">
        <f t="shared" si="2"/>
        <v>0</v>
      </c>
      <c r="H57" s="8">
        <f t="shared" si="3"/>
        <v>66.40042315037576</v>
      </c>
      <c r="I57" s="8">
        <f t="shared" si="4"/>
        <v>3320.0211575187877</v>
      </c>
      <c r="J57" s="8">
        <f t="shared" si="5"/>
        <v>3320.0211575187877</v>
      </c>
      <c r="K57" s="10">
        <f t="shared" si="6"/>
        <v>0</v>
      </c>
      <c r="L57" s="10">
        <f t="shared" si="7"/>
        <v>0</v>
      </c>
      <c r="M57" s="10">
        <f t="shared" si="8"/>
        <v>26.400423150375758</v>
      </c>
      <c r="N57" s="10">
        <f t="shared" si="9"/>
        <v>1320.021157518788</v>
      </c>
      <c r="O57" s="10">
        <f t="shared" si="10"/>
        <v>1320.021157518788</v>
      </c>
      <c r="P57" s="10">
        <f t="shared" si="11"/>
        <v>13.599576849624242</v>
      </c>
      <c r="Q57" s="8">
        <f t="shared" si="12"/>
        <v>33.998942124060605</v>
      </c>
      <c r="R57" s="8">
        <f t="shared" si="13"/>
        <v>0</v>
      </c>
      <c r="S57" s="8">
        <f t="shared" si="14"/>
        <v>0</v>
      </c>
      <c r="T57" s="8">
        <f t="shared" si="15"/>
        <v>33.998942124060605</v>
      </c>
      <c r="U57" s="8">
        <f t="shared" si="16"/>
        <v>53.59957684962424</v>
      </c>
      <c r="V57" s="8">
        <f t="shared" si="17"/>
        <v>133.9989421240606</v>
      </c>
      <c r="W57" s="5">
        <f t="shared" si="18"/>
        <v>0</v>
      </c>
      <c r="X57" s="5">
        <f t="shared" si="19"/>
        <v>0</v>
      </c>
      <c r="Y57" s="8">
        <f t="shared" si="20"/>
        <v>133.9989421240606</v>
      </c>
      <c r="Z57" s="8">
        <f t="shared" si="21"/>
        <v>93.59957684962424</v>
      </c>
      <c r="AA57" s="8">
        <f t="shared" si="22"/>
        <v>233.9989421240606</v>
      </c>
      <c r="AB57" s="8">
        <f t="shared" si="23"/>
        <v>0</v>
      </c>
      <c r="AC57" s="8">
        <f t="shared" si="24"/>
        <v>0</v>
      </c>
      <c r="AD57" s="8">
        <f t="shared" si="25"/>
        <v>233.9989421240606</v>
      </c>
    </row>
    <row r="58" spans="1:30" ht="12.75">
      <c r="A58" s="5">
        <v>48</v>
      </c>
      <c r="B58" s="5">
        <v>0.9492916653359975</v>
      </c>
      <c r="C58" s="5">
        <v>30</v>
      </c>
      <c r="D58" s="5">
        <v>150</v>
      </c>
      <c r="E58" s="8">
        <f t="shared" si="27"/>
        <v>143.9149998403197</v>
      </c>
      <c r="F58" s="9">
        <f t="shared" si="1"/>
        <v>0</v>
      </c>
      <c r="G58" s="8">
        <f t="shared" si="2"/>
        <v>0</v>
      </c>
      <c r="H58" s="8">
        <f t="shared" si="3"/>
        <v>103.9149998403197</v>
      </c>
      <c r="I58" s="8">
        <f t="shared" si="4"/>
        <v>5195.749992015984</v>
      </c>
      <c r="J58" s="8">
        <f t="shared" si="5"/>
        <v>5195.749992015984</v>
      </c>
      <c r="K58" s="10">
        <f t="shared" si="6"/>
        <v>0</v>
      </c>
      <c r="L58" s="10">
        <f t="shared" si="7"/>
        <v>0</v>
      </c>
      <c r="M58" s="10">
        <f t="shared" si="8"/>
        <v>63.914999840319695</v>
      </c>
      <c r="N58" s="10">
        <f t="shared" si="9"/>
        <v>3195.749992015985</v>
      </c>
      <c r="O58" s="10">
        <f t="shared" si="10"/>
        <v>3195.749992015985</v>
      </c>
      <c r="P58" s="10">
        <f t="shared" si="11"/>
        <v>0</v>
      </c>
      <c r="Q58" s="8">
        <f t="shared" si="12"/>
        <v>0</v>
      </c>
      <c r="R58" s="8">
        <f t="shared" si="13"/>
        <v>23.914999840319695</v>
      </c>
      <c r="S58" s="8">
        <f t="shared" si="14"/>
        <v>1195.7499920159848</v>
      </c>
      <c r="T58" s="8">
        <f t="shared" si="15"/>
        <v>1195.7499920159848</v>
      </c>
      <c r="U58" s="8">
        <f t="shared" si="16"/>
        <v>16.085000159680305</v>
      </c>
      <c r="V58" s="8">
        <f t="shared" si="17"/>
        <v>40.21250039920076</v>
      </c>
      <c r="W58" s="5">
        <f t="shared" si="18"/>
        <v>0</v>
      </c>
      <c r="X58" s="5">
        <f t="shared" si="19"/>
        <v>0</v>
      </c>
      <c r="Y58" s="8">
        <f t="shared" si="20"/>
        <v>40.21250039920076</v>
      </c>
      <c r="Z58" s="8">
        <f t="shared" si="21"/>
        <v>56.085000159680305</v>
      </c>
      <c r="AA58" s="8">
        <f t="shared" si="22"/>
        <v>140.21250039920076</v>
      </c>
      <c r="AB58" s="8">
        <f t="shared" si="23"/>
        <v>0</v>
      </c>
      <c r="AC58" s="8">
        <f t="shared" si="24"/>
        <v>0</v>
      </c>
      <c r="AD58" s="8">
        <f t="shared" si="25"/>
        <v>140.21250039920076</v>
      </c>
    </row>
    <row r="59" spans="1:30" ht="12.75">
      <c r="A59" s="5">
        <v>49</v>
      </c>
      <c r="B59" s="5">
        <v>0.20477226483158795</v>
      </c>
      <c r="C59" s="5">
        <v>30</v>
      </c>
      <c r="D59" s="5">
        <v>150</v>
      </c>
      <c r="E59" s="8">
        <f t="shared" si="27"/>
        <v>54.572671779790554</v>
      </c>
      <c r="F59" s="9">
        <f t="shared" si="1"/>
        <v>0</v>
      </c>
      <c r="G59" s="8">
        <f t="shared" si="2"/>
        <v>0</v>
      </c>
      <c r="H59" s="8">
        <f t="shared" si="3"/>
        <v>14.572671779790554</v>
      </c>
      <c r="I59" s="8">
        <f t="shared" si="4"/>
        <v>728.6335889895277</v>
      </c>
      <c r="J59" s="8">
        <f t="shared" si="5"/>
        <v>728.6335889895277</v>
      </c>
      <c r="K59" s="10">
        <f t="shared" si="6"/>
        <v>25.427328220209446</v>
      </c>
      <c r="L59" s="10">
        <f t="shared" si="7"/>
        <v>63.568320550523616</v>
      </c>
      <c r="M59" s="10">
        <f t="shared" si="8"/>
        <v>0</v>
      </c>
      <c r="N59" s="10">
        <f t="shared" si="9"/>
        <v>0</v>
      </c>
      <c r="O59" s="10">
        <f t="shared" si="10"/>
        <v>63.568320550523616</v>
      </c>
      <c r="P59" s="10">
        <f t="shared" si="11"/>
        <v>65.42732822020945</v>
      </c>
      <c r="Q59" s="8">
        <f t="shared" si="12"/>
        <v>163.56832055052362</v>
      </c>
      <c r="R59" s="8">
        <f t="shared" si="13"/>
        <v>0</v>
      </c>
      <c r="S59" s="8">
        <f t="shared" si="14"/>
        <v>0</v>
      </c>
      <c r="T59" s="8">
        <f t="shared" si="15"/>
        <v>163.56832055052362</v>
      </c>
      <c r="U59" s="8">
        <f t="shared" si="16"/>
        <v>105.42732822020945</v>
      </c>
      <c r="V59" s="8">
        <f t="shared" si="17"/>
        <v>263.5683205505236</v>
      </c>
      <c r="W59" s="5">
        <f t="shared" si="18"/>
        <v>0</v>
      </c>
      <c r="X59" s="5">
        <f t="shared" si="19"/>
        <v>0</v>
      </c>
      <c r="Y59" s="8">
        <f t="shared" si="20"/>
        <v>263.5683205505236</v>
      </c>
      <c r="Z59" s="8">
        <f t="shared" si="21"/>
        <v>145.42732822020946</v>
      </c>
      <c r="AA59" s="8">
        <f t="shared" si="22"/>
        <v>363.56832055052365</v>
      </c>
      <c r="AB59" s="8">
        <f t="shared" si="23"/>
        <v>0</v>
      </c>
      <c r="AC59" s="8">
        <f t="shared" si="24"/>
        <v>0</v>
      </c>
      <c r="AD59" s="8">
        <f t="shared" si="25"/>
        <v>363.56832055052365</v>
      </c>
    </row>
    <row r="60" spans="1:30" ht="12.75">
      <c r="A60" s="5">
        <v>50</v>
      </c>
      <c r="B60" s="5">
        <v>0.27973991102522544</v>
      </c>
      <c r="C60" s="5">
        <v>30</v>
      </c>
      <c r="D60" s="5">
        <v>150</v>
      </c>
      <c r="E60" s="8">
        <f t="shared" si="27"/>
        <v>63.568789323027055</v>
      </c>
      <c r="F60" s="9">
        <f t="shared" si="1"/>
        <v>0</v>
      </c>
      <c r="G60" s="8">
        <f t="shared" si="2"/>
        <v>0</v>
      </c>
      <c r="H60" s="8">
        <f t="shared" si="3"/>
        <v>23.568789323027055</v>
      </c>
      <c r="I60" s="8">
        <f t="shared" si="4"/>
        <v>1178.4394661513527</v>
      </c>
      <c r="J60" s="8">
        <f t="shared" si="5"/>
        <v>1178.4394661513527</v>
      </c>
      <c r="K60" s="10">
        <f t="shared" si="6"/>
        <v>16.431210676972945</v>
      </c>
      <c r="L60" s="10">
        <f t="shared" si="7"/>
        <v>41.07802669243236</v>
      </c>
      <c r="M60" s="10">
        <f t="shared" si="8"/>
        <v>0</v>
      </c>
      <c r="N60" s="10">
        <f t="shared" si="9"/>
        <v>0</v>
      </c>
      <c r="O60" s="10">
        <f t="shared" si="10"/>
        <v>41.07802669243236</v>
      </c>
      <c r="P60" s="10">
        <f t="shared" si="11"/>
        <v>56.431210676972945</v>
      </c>
      <c r="Q60" s="8">
        <f t="shared" si="12"/>
        <v>141.07802669243236</v>
      </c>
      <c r="R60" s="8">
        <f t="shared" si="13"/>
        <v>0</v>
      </c>
      <c r="S60" s="8">
        <f t="shared" si="14"/>
        <v>0</v>
      </c>
      <c r="T60" s="8">
        <f t="shared" si="15"/>
        <v>141.07802669243236</v>
      </c>
      <c r="U60" s="8">
        <f t="shared" si="16"/>
        <v>96.43121067697294</v>
      </c>
      <c r="V60" s="8">
        <f t="shared" si="17"/>
        <v>241.07802669243233</v>
      </c>
      <c r="W60" s="5">
        <f t="shared" si="18"/>
        <v>0</v>
      </c>
      <c r="X60" s="5">
        <f t="shared" si="19"/>
        <v>0</v>
      </c>
      <c r="Y60" s="8">
        <f t="shared" si="20"/>
        <v>241.07802669243233</v>
      </c>
      <c r="Z60" s="8">
        <f t="shared" si="21"/>
        <v>136.43121067697294</v>
      </c>
      <c r="AA60" s="8">
        <f t="shared" si="22"/>
        <v>341.07802669243233</v>
      </c>
      <c r="AB60" s="8">
        <f t="shared" si="23"/>
        <v>0</v>
      </c>
      <c r="AC60" s="8">
        <f t="shared" si="24"/>
        <v>0</v>
      </c>
      <c r="AD60" s="8">
        <f t="shared" si="25"/>
        <v>341.07802669243233</v>
      </c>
    </row>
    <row r="61" spans="1:30" ht="12.75">
      <c r="A61" s="5">
        <v>51</v>
      </c>
      <c r="B61" s="5">
        <v>0.5369931787390523</v>
      </c>
      <c r="C61" s="5">
        <v>30</v>
      </c>
      <c r="D61" s="5">
        <v>150</v>
      </c>
      <c r="E61" s="8">
        <f t="shared" si="27"/>
        <v>94.43918144868627</v>
      </c>
      <c r="F61" s="9">
        <f t="shared" si="1"/>
        <v>0</v>
      </c>
      <c r="G61" s="8">
        <f t="shared" si="2"/>
        <v>0</v>
      </c>
      <c r="H61" s="8">
        <f t="shared" si="3"/>
        <v>54.43918144868627</v>
      </c>
      <c r="I61" s="8">
        <f t="shared" si="4"/>
        <v>2721.9590724343134</v>
      </c>
      <c r="J61" s="8">
        <f t="shared" si="5"/>
        <v>2721.9590724343134</v>
      </c>
      <c r="K61" s="10">
        <f t="shared" si="6"/>
        <v>0</v>
      </c>
      <c r="L61" s="10">
        <f t="shared" si="7"/>
        <v>0</v>
      </c>
      <c r="M61" s="10">
        <f t="shared" si="8"/>
        <v>14.43918144868627</v>
      </c>
      <c r="N61" s="10">
        <f t="shared" si="9"/>
        <v>721.9590724343135</v>
      </c>
      <c r="O61" s="10">
        <f t="shared" si="10"/>
        <v>721.9590724343135</v>
      </c>
      <c r="P61" s="10">
        <f t="shared" si="11"/>
        <v>25.56081855131373</v>
      </c>
      <c r="Q61" s="8">
        <f t="shared" si="12"/>
        <v>63.902046378284325</v>
      </c>
      <c r="R61" s="8">
        <f t="shared" si="13"/>
        <v>0</v>
      </c>
      <c r="S61" s="8">
        <f t="shared" si="14"/>
        <v>0</v>
      </c>
      <c r="T61" s="8">
        <f t="shared" si="15"/>
        <v>63.902046378284325</v>
      </c>
      <c r="U61" s="8">
        <f t="shared" si="16"/>
        <v>65.56081855131373</v>
      </c>
      <c r="V61" s="8">
        <f t="shared" si="17"/>
        <v>163.90204637828433</v>
      </c>
      <c r="W61" s="5">
        <f t="shared" si="18"/>
        <v>0</v>
      </c>
      <c r="X61" s="5">
        <f t="shared" si="19"/>
        <v>0</v>
      </c>
      <c r="Y61" s="8">
        <f t="shared" si="20"/>
        <v>163.90204637828433</v>
      </c>
      <c r="Z61" s="8">
        <f t="shared" si="21"/>
        <v>105.56081855131373</v>
      </c>
      <c r="AA61" s="8">
        <f t="shared" si="22"/>
        <v>263.90204637828435</v>
      </c>
      <c r="AB61" s="8">
        <f t="shared" si="23"/>
        <v>0</v>
      </c>
      <c r="AC61" s="8">
        <f t="shared" si="24"/>
        <v>0</v>
      </c>
      <c r="AD61" s="8">
        <f t="shared" si="25"/>
        <v>263.90204637828435</v>
      </c>
    </row>
    <row r="62" spans="1:30" ht="12.75">
      <c r="A62" s="5">
        <v>52</v>
      </c>
      <c r="B62" s="5">
        <v>0.021335396232434523</v>
      </c>
      <c r="C62" s="5">
        <v>30</v>
      </c>
      <c r="D62" s="5">
        <v>150</v>
      </c>
      <c r="E62" s="8">
        <f t="shared" si="27"/>
        <v>32.560247547892146</v>
      </c>
      <c r="F62" s="9">
        <f t="shared" si="1"/>
        <v>7.439752452107854</v>
      </c>
      <c r="G62" s="8">
        <f t="shared" si="2"/>
        <v>18.599381130269634</v>
      </c>
      <c r="H62" s="8">
        <f t="shared" si="3"/>
        <v>0</v>
      </c>
      <c r="I62" s="8">
        <f t="shared" si="4"/>
        <v>0</v>
      </c>
      <c r="J62" s="8">
        <f t="shared" si="5"/>
        <v>18.599381130269634</v>
      </c>
      <c r="K62" s="10">
        <f t="shared" si="6"/>
        <v>47.439752452107854</v>
      </c>
      <c r="L62" s="10">
        <f t="shared" si="7"/>
        <v>118.59938113026963</v>
      </c>
      <c r="M62" s="10">
        <f t="shared" si="8"/>
        <v>0</v>
      </c>
      <c r="N62" s="10">
        <f t="shared" si="9"/>
        <v>0</v>
      </c>
      <c r="O62" s="10">
        <f t="shared" si="10"/>
        <v>118.59938113026963</v>
      </c>
      <c r="P62" s="10">
        <f t="shared" si="11"/>
        <v>87.43975245210785</v>
      </c>
      <c r="Q62" s="8">
        <f t="shared" si="12"/>
        <v>218.59938113026965</v>
      </c>
      <c r="R62" s="8">
        <f t="shared" si="13"/>
        <v>0</v>
      </c>
      <c r="S62" s="8">
        <f t="shared" si="14"/>
        <v>0</v>
      </c>
      <c r="T62" s="8">
        <f t="shared" si="15"/>
        <v>218.59938113026965</v>
      </c>
      <c r="U62" s="8">
        <f t="shared" si="16"/>
        <v>127.43975245210785</v>
      </c>
      <c r="V62" s="8">
        <f t="shared" si="17"/>
        <v>318.59938113026965</v>
      </c>
      <c r="W62" s="5">
        <f t="shared" si="18"/>
        <v>0</v>
      </c>
      <c r="X62" s="5">
        <f t="shared" si="19"/>
        <v>0</v>
      </c>
      <c r="Y62" s="8">
        <f t="shared" si="20"/>
        <v>318.59938113026965</v>
      </c>
      <c r="Z62" s="8">
        <f t="shared" si="21"/>
        <v>167.43975245210785</v>
      </c>
      <c r="AA62" s="8">
        <f t="shared" si="22"/>
        <v>418.59938113026965</v>
      </c>
      <c r="AB62" s="8">
        <f t="shared" si="23"/>
        <v>0</v>
      </c>
      <c r="AC62" s="8">
        <f t="shared" si="24"/>
        <v>0</v>
      </c>
      <c r="AD62" s="8">
        <f t="shared" si="25"/>
        <v>418.59938113026965</v>
      </c>
    </row>
    <row r="63" spans="1:30" ht="12.75">
      <c r="A63" s="5">
        <v>53</v>
      </c>
      <c r="B63" s="5">
        <v>0.746253398739446</v>
      </c>
      <c r="C63" s="5">
        <v>30</v>
      </c>
      <c r="D63" s="5">
        <v>150</v>
      </c>
      <c r="E63" s="8">
        <f t="shared" si="27"/>
        <v>119.55040784873351</v>
      </c>
      <c r="F63" s="9">
        <f t="shared" si="1"/>
        <v>0</v>
      </c>
      <c r="G63" s="8">
        <f t="shared" si="2"/>
        <v>0</v>
      </c>
      <c r="H63" s="8">
        <f t="shared" si="3"/>
        <v>79.55040784873351</v>
      </c>
      <c r="I63" s="8">
        <f t="shared" si="4"/>
        <v>3977.5203924366756</v>
      </c>
      <c r="J63" s="8">
        <f t="shared" si="5"/>
        <v>3977.5203924366756</v>
      </c>
      <c r="K63" s="10">
        <f t="shared" si="6"/>
        <v>0</v>
      </c>
      <c r="L63" s="10">
        <f t="shared" si="7"/>
        <v>0</v>
      </c>
      <c r="M63" s="10">
        <f t="shared" si="8"/>
        <v>39.550407848733514</v>
      </c>
      <c r="N63" s="10">
        <f t="shared" si="9"/>
        <v>1977.5203924366756</v>
      </c>
      <c r="O63" s="10">
        <f t="shared" si="10"/>
        <v>1977.5203924366756</v>
      </c>
      <c r="P63" s="10">
        <f t="shared" si="11"/>
        <v>0.44959215126648644</v>
      </c>
      <c r="Q63" s="8">
        <f t="shared" si="12"/>
        <v>1.123980378166216</v>
      </c>
      <c r="R63" s="8">
        <f t="shared" si="13"/>
        <v>0</v>
      </c>
      <c r="S63" s="8">
        <f t="shared" si="14"/>
        <v>0</v>
      </c>
      <c r="T63" s="8">
        <f t="shared" si="15"/>
        <v>1.123980378166216</v>
      </c>
      <c r="U63" s="8">
        <f t="shared" si="16"/>
        <v>40.449592151266486</v>
      </c>
      <c r="V63" s="8">
        <f t="shared" si="17"/>
        <v>101.12398037816621</v>
      </c>
      <c r="W63" s="5">
        <f t="shared" si="18"/>
        <v>0</v>
      </c>
      <c r="X63" s="5">
        <f t="shared" si="19"/>
        <v>0</v>
      </c>
      <c r="Y63" s="8">
        <f t="shared" si="20"/>
        <v>101.12398037816621</v>
      </c>
      <c r="Z63" s="8">
        <f t="shared" si="21"/>
        <v>80.44959215126649</v>
      </c>
      <c r="AA63" s="8">
        <f t="shared" si="22"/>
        <v>201.1239803781662</v>
      </c>
      <c r="AB63" s="8">
        <f t="shared" si="23"/>
        <v>0</v>
      </c>
      <c r="AC63" s="8">
        <f t="shared" si="24"/>
        <v>0</v>
      </c>
      <c r="AD63" s="8">
        <f t="shared" si="25"/>
        <v>201.1239803781662</v>
      </c>
    </row>
    <row r="64" spans="1:30" ht="12.75">
      <c r="A64" s="5">
        <v>54</v>
      </c>
      <c r="B64" s="5">
        <v>0.1659560200987844</v>
      </c>
      <c r="C64" s="5">
        <v>30</v>
      </c>
      <c r="D64" s="5">
        <v>150</v>
      </c>
      <c r="E64" s="8">
        <f t="shared" si="27"/>
        <v>49.91472241185413</v>
      </c>
      <c r="F64" s="9">
        <f t="shared" si="1"/>
        <v>0</v>
      </c>
      <c r="G64" s="8">
        <f t="shared" si="2"/>
        <v>0</v>
      </c>
      <c r="H64" s="8">
        <f t="shared" si="3"/>
        <v>9.914722411854129</v>
      </c>
      <c r="I64" s="8">
        <f t="shared" si="4"/>
        <v>495.73612059270647</v>
      </c>
      <c r="J64" s="8">
        <f t="shared" si="5"/>
        <v>495.73612059270647</v>
      </c>
      <c r="K64" s="10">
        <f t="shared" si="6"/>
        <v>30.08527758814587</v>
      </c>
      <c r="L64" s="10">
        <f t="shared" si="7"/>
        <v>75.21319397036467</v>
      </c>
      <c r="M64" s="10">
        <f t="shared" si="8"/>
        <v>0</v>
      </c>
      <c r="N64" s="10">
        <f t="shared" si="9"/>
        <v>0</v>
      </c>
      <c r="O64" s="10">
        <f t="shared" si="10"/>
        <v>75.21319397036467</v>
      </c>
      <c r="P64" s="10">
        <f t="shared" si="11"/>
        <v>70.08527758814587</v>
      </c>
      <c r="Q64" s="8">
        <f t="shared" si="12"/>
        <v>175.21319397036467</v>
      </c>
      <c r="R64" s="8">
        <f t="shared" si="13"/>
        <v>0</v>
      </c>
      <c r="S64" s="8">
        <f t="shared" si="14"/>
        <v>0</v>
      </c>
      <c r="T64" s="8">
        <f t="shared" si="15"/>
        <v>175.21319397036467</v>
      </c>
      <c r="U64" s="8">
        <f t="shared" si="16"/>
        <v>110.08527758814587</v>
      </c>
      <c r="V64" s="8">
        <f t="shared" si="17"/>
        <v>275.21319397036467</v>
      </c>
      <c r="W64" s="5">
        <f t="shared" si="18"/>
        <v>0</v>
      </c>
      <c r="X64" s="5">
        <f t="shared" si="19"/>
        <v>0</v>
      </c>
      <c r="Y64" s="8">
        <f t="shared" si="20"/>
        <v>275.21319397036467</v>
      </c>
      <c r="Z64" s="8">
        <f t="shared" si="21"/>
        <v>150.08527758814586</v>
      </c>
      <c r="AA64" s="8">
        <f t="shared" si="22"/>
        <v>375.2131939703646</v>
      </c>
      <c r="AB64" s="8">
        <f t="shared" si="23"/>
        <v>0</v>
      </c>
      <c r="AC64" s="8">
        <f t="shared" si="24"/>
        <v>0</v>
      </c>
      <c r="AD64" s="8">
        <f t="shared" si="25"/>
        <v>375.2131939703646</v>
      </c>
    </row>
    <row r="65" spans="1:30" ht="12.75">
      <c r="A65" s="5">
        <v>55</v>
      </c>
      <c r="B65" s="5">
        <v>0.06540039016166088</v>
      </c>
      <c r="C65" s="5">
        <v>30</v>
      </c>
      <c r="D65" s="5">
        <v>150</v>
      </c>
      <c r="E65" s="8">
        <f t="shared" si="27"/>
        <v>37.84804681939931</v>
      </c>
      <c r="F65" s="9">
        <f t="shared" si="1"/>
        <v>2.1519531806006924</v>
      </c>
      <c r="G65" s="8">
        <f t="shared" si="2"/>
        <v>5.379882951501731</v>
      </c>
      <c r="H65" s="8">
        <f t="shared" si="3"/>
        <v>0</v>
      </c>
      <c r="I65" s="8">
        <f t="shared" si="4"/>
        <v>0</v>
      </c>
      <c r="J65" s="8">
        <f t="shared" si="5"/>
        <v>5.379882951501731</v>
      </c>
      <c r="K65" s="10">
        <f t="shared" si="6"/>
        <v>42.15195318060069</v>
      </c>
      <c r="L65" s="10">
        <f t="shared" si="7"/>
        <v>105.37988295150173</v>
      </c>
      <c r="M65" s="10">
        <f t="shared" si="8"/>
        <v>0</v>
      </c>
      <c r="N65" s="10">
        <f t="shared" si="9"/>
        <v>0</v>
      </c>
      <c r="O65" s="10">
        <f t="shared" si="10"/>
        <v>105.37988295150173</v>
      </c>
      <c r="P65" s="10">
        <f t="shared" si="11"/>
        <v>82.15195318060069</v>
      </c>
      <c r="Q65" s="8">
        <f t="shared" si="12"/>
        <v>205.3798829515017</v>
      </c>
      <c r="R65" s="8">
        <f t="shared" si="13"/>
        <v>0</v>
      </c>
      <c r="S65" s="8">
        <f t="shared" si="14"/>
        <v>0</v>
      </c>
      <c r="T65" s="8">
        <f t="shared" si="15"/>
        <v>205.3798829515017</v>
      </c>
      <c r="U65" s="8">
        <f t="shared" si="16"/>
        <v>122.15195318060069</v>
      </c>
      <c r="V65" s="8">
        <f t="shared" si="17"/>
        <v>305.3798829515017</v>
      </c>
      <c r="W65" s="5">
        <f t="shared" si="18"/>
        <v>0</v>
      </c>
      <c r="X65" s="5">
        <f t="shared" si="19"/>
        <v>0</v>
      </c>
      <c r="Y65" s="8">
        <f t="shared" si="20"/>
        <v>305.3798829515017</v>
      </c>
      <c r="Z65" s="8">
        <f t="shared" si="21"/>
        <v>162.15195318060069</v>
      </c>
      <c r="AA65" s="8">
        <f t="shared" si="22"/>
        <v>405.3798829515017</v>
      </c>
      <c r="AB65" s="8">
        <f t="shared" si="23"/>
        <v>0</v>
      </c>
      <c r="AC65" s="8">
        <f t="shared" si="24"/>
        <v>0</v>
      </c>
      <c r="AD65" s="8">
        <f t="shared" si="25"/>
        <v>405.3798829515017</v>
      </c>
    </row>
    <row r="66" spans="1:30" ht="12.75">
      <c r="A66" s="5">
        <v>56</v>
      </c>
      <c r="B66" s="5">
        <v>0.5085587776715204</v>
      </c>
      <c r="C66" s="5">
        <v>30</v>
      </c>
      <c r="D66" s="5">
        <v>150</v>
      </c>
      <c r="E66" s="8">
        <f t="shared" si="27"/>
        <v>91.02705332058244</v>
      </c>
      <c r="F66" s="9">
        <f t="shared" si="1"/>
        <v>0</v>
      </c>
      <c r="G66" s="8">
        <f t="shared" si="2"/>
        <v>0</v>
      </c>
      <c r="H66" s="8">
        <f t="shared" si="3"/>
        <v>51.02705332058244</v>
      </c>
      <c r="I66" s="8">
        <f t="shared" si="4"/>
        <v>2551.352666029122</v>
      </c>
      <c r="J66" s="8">
        <f t="shared" si="5"/>
        <v>2551.352666029122</v>
      </c>
      <c r="K66" s="10">
        <f t="shared" si="6"/>
        <v>0</v>
      </c>
      <c r="L66" s="10">
        <f t="shared" si="7"/>
        <v>0</v>
      </c>
      <c r="M66" s="10">
        <f t="shared" si="8"/>
        <v>11.02705332058244</v>
      </c>
      <c r="N66" s="10">
        <f t="shared" si="9"/>
        <v>551.352666029122</v>
      </c>
      <c r="O66" s="10">
        <f t="shared" si="10"/>
        <v>551.352666029122</v>
      </c>
      <c r="P66" s="10">
        <f t="shared" si="11"/>
        <v>28.97294667941756</v>
      </c>
      <c r="Q66" s="8">
        <f t="shared" si="12"/>
        <v>72.4323666985439</v>
      </c>
      <c r="R66" s="8">
        <f t="shared" si="13"/>
        <v>0</v>
      </c>
      <c r="S66" s="8">
        <f t="shared" si="14"/>
        <v>0</v>
      </c>
      <c r="T66" s="8">
        <f t="shared" si="15"/>
        <v>72.4323666985439</v>
      </c>
      <c r="U66" s="8">
        <f t="shared" si="16"/>
        <v>68.97294667941756</v>
      </c>
      <c r="V66" s="8">
        <f t="shared" si="17"/>
        <v>172.4323666985439</v>
      </c>
      <c r="W66" s="5">
        <f t="shared" si="18"/>
        <v>0</v>
      </c>
      <c r="X66" s="5">
        <f t="shared" si="19"/>
        <v>0</v>
      </c>
      <c r="Y66" s="8">
        <f t="shared" si="20"/>
        <v>172.4323666985439</v>
      </c>
      <c r="Z66" s="8">
        <f t="shared" si="21"/>
        <v>108.97294667941756</v>
      </c>
      <c r="AA66" s="8">
        <f t="shared" si="22"/>
        <v>272.4323666985439</v>
      </c>
      <c r="AB66" s="8">
        <f t="shared" si="23"/>
        <v>0</v>
      </c>
      <c r="AC66" s="8">
        <f t="shared" si="24"/>
        <v>0</v>
      </c>
      <c r="AD66" s="8">
        <f t="shared" si="25"/>
        <v>272.4323666985439</v>
      </c>
    </row>
    <row r="67" spans="1:30" ht="12.75">
      <c r="A67" s="5">
        <v>57</v>
      </c>
      <c r="B67" s="5">
        <v>0.7670825120014233</v>
      </c>
      <c r="C67" s="5">
        <v>30</v>
      </c>
      <c r="D67" s="5">
        <v>150</v>
      </c>
      <c r="E67" s="8">
        <f>D67-B67</f>
        <v>149.23291748799858</v>
      </c>
      <c r="F67" s="9">
        <f t="shared" si="1"/>
        <v>0</v>
      </c>
      <c r="G67" s="8">
        <f t="shared" si="2"/>
        <v>0</v>
      </c>
      <c r="H67" s="8">
        <f t="shared" si="3"/>
        <v>109.23291748799858</v>
      </c>
      <c r="I67" s="8">
        <f t="shared" si="4"/>
        <v>5461.645874399929</v>
      </c>
      <c r="J67" s="8">
        <f t="shared" si="5"/>
        <v>5461.645874399929</v>
      </c>
      <c r="K67" s="10">
        <f t="shared" si="6"/>
        <v>0</v>
      </c>
      <c r="L67" s="10">
        <f t="shared" si="7"/>
        <v>0</v>
      </c>
      <c r="M67" s="10">
        <f t="shared" si="8"/>
        <v>69.23291748799858</v>
      </c>
      <c r="N67" s="10">
        <f t="shared" si="9"/>
        <v>3461.6458743999287</v>
      </c>
      <c r="O67" s="10">
        <f t="shared" si="10"/>
        <v>3461.6458743999287</v>
      </c>
      <c r="P67" s="10">
        <f t="shared" si="11"/>
        <v>0</v>
      </c>
      <c r="Q67" s="8">
        <f t="shared" si="12"/>
        <v>0</v>
      </c>
      <c r="R67" s="8">
        <f t="shared" si="13"/>
        <v>29.232917487998577</v>
      </c>
      <c r="S67" s="8">
        <f t="shared" si="14"/>
        <v>1461.6458743999287</v>
      </c>
      <c r="T67" s="8">
        <f t="shared" si="15"/>
        <v>1461.6458743999287</v>
      </c>
      <c r="U67" s="8">
        <f t="shared" si="16"/>
        <v>10.767082512001423</v>
      </c>
      <c r="V67" s="8">
        <f t="shared" si="17"/>
        <v>26.917706280003557</v>
      </c>
      <c r="W67" s="5">
        <f t="shared" si="18"/>
        <v>0</v>
      </c>
      <c r="X67" s="5">
        <f t="shared" si="19"/>
        <v>0</v>
      </c>
      <c r="Y67" s="8">
        <f t="shared" si="20"/>
        <v>26.917706280003557</v>
      </c>
      <c r="Z67" s="8">
        <f t="shared" si="21"/>
        <v>50.76708251200142</v>
      </c>
      <c r="AA67" s="8">
        <f t="shared" si="22"/>
        <v>126.91770628000356</v>
      </c>
      <c r="AB67" s="8">
        <f t="shared" si="23"/>
        <v>0</v>
      </c>
      <c r="AC67" s="8">
        <f t="shared" si="24"/>
        <v>0</v>
      </c>
      <c r="AD67" s="8">
        <f t="shared" si="25"/>
        <v>126.91770628000356</v>
      </c>
    </row>
    <row r="68" spans="1:30" ht="12.75">
      <c r="A68" s="5">
        <v>58</v>
      </c>
      <c r="B68" s="5">
        <v>0.7286773659782297</v>
      </c>
      <c r="C68" s="5">
        <v>30</v>
      </c>
      <c r="D68" s="5">
        <v>150</v>
      </c>
      <c r="E68" s="8">
        <f aca="true" t="shared" si="28" ref="E68:E85">C68+(D68-C68)*B68</f>
        <v>117.44128391738757</v>
      </c>
      <c r="F68" s="9">
        <f t="shared" si="1"/>
        <v>0</v>
      </c>
      <c r="G68" s="8">
        <f t="shared" si="2"/>
        <v>0</v>
      </c>
      <c r="H68" s="8">
        <f t="shared" si="3"/>
        <v>77.44128391738757</v>
      </c>
      <c r="I68" s="8">
        <f t="shared" si="4"/>
        <v>3872.064195869378</v>
      </c>
      <c r="J68" s="8">
        <f t="shared" si="5"/>
        <v>3872.064195869378</v>
      </c>
      <c r="K68" s="10">
        <f t="shared" si="6"/>
        <v>0</v>
      </c>
      <c r="L68" s="10">
        <f t="shared" si="7"/>
        <v>0</v>
      </c>
      <c r="M68" s="10">
        <f t="shared" si="8"/>
        <v>37.441283917387565</v>
      </c>
      <c r="N68" s="10">
        <f t="shared" si="9"/>
        <v>1872.0641958693782</v>
      </c>
      <c r="O68" s="10">
        <f t="shared" si="10"/>
        <v>1872.0641958693782</v>
      </c>
      <c r="P68" s="10">
        <f t="shared" si="11"/>
        <v>2.5587160826124347</v>
      </c>
      <c r="Q68" s="8">
        <f t="shared" si="12"/>
        <v>6.396790206531087</v>
      </c>
      <c r="R68" s="8">
        <f t="shared" si="13"/>
        <v>0</v>
      </c>
      <c r="S68" s="8">
        <f t="shared" si="14"/>
        <v>0</v>
      </c>
      <c r="T68" s="8">
        <f t="shared" si="15"/>
        <v>6.396790206531087</v>
      </c>
      <c r="U68" s="8">
        <f t="shared" si="16"/>
        <v>42.558716082612435</v>
      </c>
      <c r="V68" s="8">
        <f t="shared" si="17"/>
        <v>106.39679020653108</v>
      </c>
      <c r="W68" s="5">
        <f t="shared" si="18"/>
        <v>0</v>
      </c>
      <c r="X68" s="5">
        <f t="shared" si="19"/>
        <v>0</v>
      </c>
      <c r="Y68" s="8">
        <f t="shared" si="20"/>
        <v>106.39679020653108</v>
      </c>
      <c r="Z68" s="8">
        <f t="shared" si="21"/>
        <v>82.55871608261243</v>
      </c>
      <c r="AA68" s="8">
        <f t="shared" si="22"/>
        <v>206.39679020653108</v>
      </c>
      <c r="AB68" s="8">
        <f t="shared" si="23"/>
        <v>0</v>
      </c>
      <c r="AC68" s="8">
        <f t="shared" si="24"/>
        <v>0</v>
      </c>
      <c r="AD68" s="8">
        <f t="shared" si="25"/>
        <v>206.39679020653108</v>
      </c>
    </row>
    <row r="69" spans="1:30" ht="12.75">
      <c r="A69" s="5">
        <v>59</v>
      </c>
      <c r="B69" s="5">
        <v>0.5517382721942838</v>
      </c>
      <c r="C69" s="5">
        <v>30</v>
      </c>
      <c r="D69" s="5">
        <v>150</v>
      </c>
      <c r="E69" s="8">
        <f t="shared" si="28"/>
        <v>96.20859266331406</v>
      </c>
      <c r="F69" s="9">
        <f t="shared" si="1"/>
        <v>0</v>
      </c>
      <c r="G69" s="8">
        <f t="shared" si="2"/>
        <v>0</v>
      </c>
      <c r="H69" s="8">
        <f t="shared" si="3"/>
        <v>56.208592663314064</v>
      </c>
      <c r="I69" s="8">
        <f t="shared" si="4"/>
        <v>2810.4296331657033</v>
      </c>
      <c r="J69" s="8">
        <f t="shared" si="5"/>
        <v>2810.4296331657033</v>
      </c>
      <c r="K69" s="10">
        <f t="shared" si="6"/>
        <v>0</v>
      </c>
      <c r="L69" s="10">
        <f t="shared" si="7"/>
        <v>0</v>
      </c>
      <c r="M69" s="10">
        <f t="shared" si="8"/>
        <v>16.208592663314064</v>
      </c>
      <c r="N69" s="10">
        <f t="shared" si="9"/>
        <v>810.4296331657032</v>
      </c>
      <c r="O69" s="10">
        <f t="shared" si="10"/>
        <v>810.4296331657032</v>
      </c>
      <c r="P69" s="10">
        <f t="shared" si="11"/>
        <v>23.791407336685936</v>
      </c>
      <c r="Q69" s="8">
        <f t="shared" si="12"/>
        <v>59.47851834171484</v>
      </c>
      <c r="R69" s="8">
        <f t="shared" si="13"/>
        <v>0</v>
      </c>
      <c r="S69" s="8">
        <f t="shared" si="14"/>
        <v>0</v>
      </c>
      <c r="T69" s="8">
        <f t="shared" si="15"/>
        <v>59.47851834171484</v>
      </c>
      <c r="U69" s="8">
        <f t="shared" si="16"/>
        <v>63.791407336685936</v>
      </c>
      <c r="V69" s="8">
        <f t="shared" si="17"/>
        <v>159.47851834171485</v>
      </c>
      <c r="W69" s="5">
        <f t="shared" si="18"/>
        <v>0</v>
      </c>
      <c r="X69" s="5">
        <f t="shared" si="19"/>
        <v>0</v>
      </c>
      <c r="Y69" s="8">
        <f t="shared" si="20"/>
        <v>159.47851834171485</v>
      </c>
      <c r="Z69" s="8">
        <f t="shared" si="21"/>
        <v>103.79140733668594</v>
      </c>
      <c r="AA69" s="8">
        <f t="shared" si="22"/>
        <v>259.47851834171485</v>
      </c>
      <c r="AB69" s="8">
        <f t="shared" si="23"/>
        <v>0</v>
      </c>
      <c r="AC69" s="8">
        <f t="shared" si="24"/>
        <v>0</v>
      </c>
      <c r="AD69" s="8">
        <f t="shared" si="25"/>
        <v>259.47851834171485</v>
      </c>
    </row>
    <row r="70" spans="1:30" ht="12.75">
      <c r="A70" s="5">
        <v>60</v>
      </c>
      <c r="B70" s="5">
        <v>0.8328982200616006</v>
      </c>
      <c r="C70" s="5">
        <v>30</v>
      </c>
      <c r="D70" s="5">
        <v>150</v>
      </c>
      <c r="E70" s="8">
        <f t="shared" si="28"/>
        <v>129.94778640739207</v>
      </c>
      <c r="F70" s="9">
        <f t="shared" si="1"/>
        <v>0</v>
      </c>
      <c r="G70" s="8">
        <f t="shared" si="2"/>
        <v>0</v>
      </c>
      <c r="H70" s="8">
        <f t="shared" si="3"/>
        <v>89.94778640739207</v>
      </c>
      <c r="I70" s="8">
        <f t="shared" si="4"/>
        <v>4497.389320369603</v>
      </c>
      <c r="J70" s="8">
        <f t="shared" si="5"/>
        <v>4497.389320369603</v>
      </c>
      <c r="K70" s="10">
        <f t="shared" si="6"/>
        <v>0</v>
      </c>
      <c r="L70" s="10">
        <f t="shared" si="7"/>
        <v>0</v>
      </c>
      <c r="M70" s="10">
        <f t="shared" si="8"/>
        <v>49.94778640739207</v>
      </c>
      <c r="N70" s="10">
        <f t="shared" si="9"/>
        <v>2497.3893203696034</v>
      </c>
      <c r="O70" s="10">
        <f t="shared" si="10"/>
        <v>2497.3893203696034</v>
      </c>
      <c r="P70" s="10">
        <f t="shared" si="11"/>
        <v>0</v>
      </c>
      <c r="Q70" s="8">
        <f t="shared" si="12"/>
        <v>0</v>
      </c>
      <c r="R70" s="8">
        <f t="shared" si="13"/>
        <v>9.947786407392073</v>
      </c>
      <c r="S70" s="8">
        <f t="shared" si="14"/>
        <v>497.38932036960364</v>
      </c>
      <c r="T70" s="8">
        <f t="shared" si="15"/>
        <v>497.38932036960364</v>
      </c>
      <c r="U70" s="8">
        <f t="shared" si="16"/>
        <v>30.052213592607927</v>
      </c>
      <c r="V70" s="8">
        <f t="shared" si="17"/>
        <v>75.13053398151982</v>
      </c>
      <c r="W70" s="5">
        <f t="shared" si="18"/>
        <v>0</v>
      </c>
      <c r="X70" s="5">
        <f t="shared" si="19"/>
        <v>0</v>
      </c>
      <c r="Y70" s="8">
        <f t="shared" si="20"/>
        <v>75.13053398151982</v>
      </c>
      <c r="Z70" s="8">
        <f t="shared" si="21"/>
        <v>70.05221359260793</v>
      </c>
      <c r="AA70" s="8">
        <f t="shared" si="22"/>
        <v>175.13053398151982</v>
      </c>
      <c r="AB70" s="8">
        <f t="shared" si="23"/>
        <v>0</v>
      </c>
      <c r="AC70" s="8">
        <f t="shared" si="24"/>
        <v>0</v>
      </c>
      <c r="AD70" s="8">
        <f t="shared" si="25"/>
        <v>175.13053398151982</v>
      </c>
    </row>
    <row r="71" spans="1:30" ht="12.75">
      <c r="A71" s="5">
        <v>61</v>
      </c>
      <c r="B71" s="5">
        <v>0.10474622497984543</v>
      </c>
      <c r="C71" s="5">
        <v>30</v>
      </c>
      <c r="D71" s="5">
        <v>150</v>
      </c>
      <c r="E71" s="8">
        <f t="shared" si="28"/>
        <v>42.569546997581455</v>
      </c>
      <c r="F71" s="9">
        <f t="shared" si="1"/>
        <v>0</v>
      </c>
      <c r="G71" s="8">
        <f t="shared" si="2"/>
        <v>0</v>
      </c>
      <c r="H71" s="8">
        <f t="shared" si="3"/>
        <v>2.5695469975814547</v>
      </c>
      <c r="I71" s="8">
        <f t="shared" si="4"/>
        <v>128.47734987907273</v>
      </c>
      <c r="J71" s="8">
        <f t="shared" si="5"/>
        <v>128.47734987907273</v>
      </c>
      <c r="K71" s="10">
        <f t="shared" si="6"/>
        <v>37.430453002418545</v>
      </c>
      <c r="L71" s="10">
        <f t="shared" si="7"/>
        <v>93.57613250604636</v>
      </c>
      <c r="M71" s="10">
        <f t="shared" si="8"/>
        <v>0</v>
      </c>
      <c r="N71" s="10">
        <f t="shared" si="9"/>
        <v>0</v>
      </c>
      <c r="O71" s="10">
        <f t="shared" si="10"/>
        <v>93.57613250604636</v>
      </c>
      <c r="P71" s="10">
        <f t="shared" si="11"/>
        <v>77.43045300241855</v>
      </c>
      <c r="Q71" s="8">
        <f t="shared" si="12"/>
        <v>193.57613250604635</v>
      </c>
      <c r="R71" s="8">
        <f t="shared" si="13"/>
        <v>0</v>
      </c>
      <c r="S71" s="8">
        <f t="shared" si="14"/>
        <v>0</v>
      </c>
      <c r="T71" s="8">
        <f t="shared" si="15"/>
        <v>193.57613250604635</v>
      </c>
      <c r="U71" s="8">
        <f t="shared" si="16"/>
        <v>117.43045300241855</v>
      </c>
      <c r="V71" s="8">
        <f t="shared" si="17"/>
        <v>293.57613250604635</v>
      </c>
      <c r="W71" s="5">
        <f t="shared" si="18"/>
        <v>0</v>
      </c>
      <c r="X71" s="5">
        <f t="shared" si="19"/>
        <v>0</v>
      </c>
      <c r="Y71" s="8">
        <f t="shared" si="20"/>
        <v>293.57613250604635</v>
      </c>
      <c r="Z71" s="8">
        <f t="shared" si="21"/>
        <v>157.43045300241855</v>
      </c>
      <c r="AA71" s="8">
        <f t="shared" si="22"/>
        <v>393.57613250604635</v>
      </c>
      <c r="AB71" s="8">
        <f t="shared" si="23"/>
        <v>0</v>
      </c>
      <c r="AC71" s="8">
        <f t="shared" si="24"/>
        <v>0</v>
      </c>
      <c r="AD71" s="8">
        <f t="shared" si="25"/>
        <v>393.57613250604635</v>
      </c>
    </row>
    <row r="72" spans="1:30" ht="12.75">
      <c r="A72" s="5">
        <v>62</v>
      </c>
      <c r="B72" s="5">
        <v>0.9240025270619279</v>
      </c>
      <c r="C72" s="5">
        <v>30</v>
      </c>
      <c r="D72" s="5">
        <v>150</v>
      </c>
      <c r="E72" s="8">
        <f t="shared" si="28"/>
        <v>140.88030324743136</v>
      </c>
      <c r="F72" s="9">
        <f t="shared" si="1"/>
        <v>0</v>
      </c>
      <c r="G72" s="8">
        <f t="shared" si="2"/>
        <v>0</v>
      </c>
      <c r="H72" s="8">
        <f t="shared" si="3"/>
        <v>100.88030324743136</v>
      </c>
      <c r="I72" s="8">
        <f t="shared" si="4"/>
        <v>5044.015162371568</v>
      </c>
      <c r="J72" s="8">
        <f t="shared" si="5"/>
        <v>5044.015162371568</v>
      </c>
      <c r="K72" s="10">
        <f t="shared" si="6"/>
        <v>0</v>
      </c>
      <c r="L72" s="10">
        <f t="shared" si="7"/>
        <v>0</v>
      </c>
      <c r="M72" s="10">
        <f t="shared" si="8"/>
        <v>60.88030324743136</v>
      </c>
      <c r="N72" s="10">
        <f t="shared" si="9"/>
        <v>3044.015162371568</v>
      </c>
      <c r="O72" s="10">
        <f t="shared" si="10"/>
        <v>3044.015162371568</v>
      </c>
      <c r="P72" s="10">
        <f t="shared" si="11"/>
        <v>0</v>
      </c>
      <c r="Q72" s="8">
        <f t="shared" si="12"/>
        <v>0</v>
      </c>
      <c r="R72" s="8">
        <f t="shared" si="13"/>
        <v>20.880303247431357</v>
      </c>
      <c r="S72" s="8">
        <f t="shared" si="14"/>
        <v>1044.0151623715678</v>
      </c>
      <c r="T72" s="8">
        <f t="shared" si="15"/>
        <v>1044.0151623715678</v>
      </c>
      <c r="U72" s="8">
        <f t="shared" si="16"/>
        <v>19.119696752568643</v>
      </c>
      <c r="V72" s="8">
        <f t="shared" si="17"/>
        <v>47.79924188142161</v>
      </c>
      <c r="W72" s="5">
        <f t="shared" si="18"/>
        <v>0</v>
      </c>
      <c r="X72" s="5">
        <f t="shared" si="19"/>
        <v>0</v>
      </c>
      <c r="Y72" s="8">
        <f t="shared" si="20"/>
        <v>47.79924188142161</v>
      </c>
      <c r="Z72" s="8">
        <f t="shared" si="21"/>
        <v>59.11969675256864</v>
      </c>
      <c r="AA72" s="8">
        <f t="shared" si="22"/>
        <v>147.7992418814216</v>
      </c>
      <c r="AB72" s="8">
        <f t="shared" si="23"/>
        <v>0</v>
      </c>
      <c r="AC72" s="8">
        <f t="shared" si="24"/>
        <v>0</v>
      </c>
      <c r="AD72" s="8">
        <f t="shared" si="25"/>
        <v>147.7992418814216</v>
      </c>
    </row>
    <row r="73" spans="1:30" ht="12.75">
      <c r="A73" s="5">
        <v>63</v>
      </c>
      <c r="B73" s="5">
        <v>0.840145275193608</v>
      </c>
      <c r="C73" s="5">
        <v>30</v>
      </c>
      <c r="D73" s="5">
        <v>150</v>
      </c>
      <c r="E73" s="8">
        <f t="shared" si="28"/>
        <v>130.81743302323298</v>
      </c>
      <c r="F73" s="9">
        <f t="shared" si="1"/>
        <v>0</v>
      </c>
      <c r="G73" s="8">
        <f t="shared" si="2"/>
        <v>0</v>
      </c>
      <c r="H73" s="8">
        <f t="shared" si="3"/>
        <v>90.81743302323298</v>
      </c>
      <c r="I73" s="8">
        <f t="shared" si="4"/>
        <v>4540.871651161649</v>
      </c>
      <c r="J73" s="8">
        <f t="shared" si="5"/>
        <v>4540.871651161649</v>
      </c>
      <c r="K73" s="10">
        <f t="shared" si="6"/>
        <v>0</v>
      </c>
      <c r="L73" s="10">
        <f t="shared" si="7"/>
        <v>0</v>
      </c>
      <c r="M73" s="10">
        <f t="shared" si="8"/>
        <v>50.81743302323298</v>
      </c>
      <c r="N73" s="10">
        <f t="shared" si="9"/>
        <v>2540.871651161649</v>
      </c>
      <c r="O73" s="10">
        <f t="shared" si="10"/>
        <v>2540.871651161649</v>
      </c>
      <c r="P73" s="10">
        <f t="shared" si="11"/>
        <v>0</v>
      </c>
      <c r="Q73" s="8">
        <f t="shared" si="12"/>
        <v>0</v>
      </c>
      <c r="R73" s="8">
        <f t="shared" si="13"/>
        <v>10.81743302323298</v>
      </c>
      <c r="S73" s="8">
        <f t="shared" si="14"/>
        <v>540.871651161649</v>
      </c>
      <c r="T73" s="8">
        <f t="shared" si="15"/>
        <v>540.871651161649</v>
      </c>
      <c r="U73" s="8">
        <f t="shared" si="16"/>
        <v>29.18256697676702</v>
      </c>
      <c r="V73" s="8">
        <f t="shared" si="17"/>
        <v>72.95641744191755</v>
      </c>
      <c r="W73" s="5">
        <f t="shared" si="18"/>
        <v>0</v>
      </c>
      <c r="X73" s="5">
        <f t="shared" si="19"/>
        <v>0</v>
      </c>
      <c r="Y73" s="8">
        <f t="shared" si="20"/>
        <v>72.95641744191755</v>
      </c>
      <c r="Z73" s="8">
        <f t="shared" si="21"/>
        <v>69.18256697676702</v>
      </c>
      <c r="AA73" s="8">
        <f t="shared" si="22"/>
        <v>172.95641744191755</v>
      </c>
      <c r="AB73" s="8">
        <f t="shared" si="23"/>
        <v>0</v>
      </c>
      <c r="AC73" s="8">
        <f t="shared" si="24"/>
        <v>0</v>
      </c>
      <c r="AD73" s="8">
        <f t="shared" si="25"/>
        <v>172.95641744191755</v>
      </c>
    </row>
    <row r="74" spans="1:30" ht="12.75">
      <c r="A74" s="5">
        <v>64</v>
      </c>
      <c r="B74" s="5">
        <v>0.27807467642459205</v>
      </c>
      <c r="C74" s="5">
        <v>30</v>
      </c>
      <c r="D74" s="5">
        <v>150</v>
      </c>
      <c r="E74" s="8">
        <f t="shared" si="28"/>
        <v>63.368961170951046</v>
      </c>
      <c r="F74" s="9">
        <f t="shared" si="1"/>
        <v>0</v>
      </c>
      <c r="G74" s="8">
        <f t="shared" si="2"/>
        <v>0</v>
      </c>
      <c r="H74" s="8">
        <f t="shared" si="3"/>
        <v>23.368961170951046</v>
      </c>
      <c r="I74" s="8">
        <f t="shared" si="4"/>
        <v>1168.4480585475524</v>
      </c>
      <c r="J74" s="8">
        <f t="shared" si="5"/>
        <v>1168.4480585475524</v>
      </c>
      <c r="K74" s="10">
        <f t="shared" si="6"/>
        <v>16.631038829048954</v>
      </c>
      <c r="L74" s="10">
        <f t="shared" si="7"/>
        <v>41.57759707262238</v>
      </c>
      <c r="M74" s="10">
        <f t="shared" si="8"/>
        <v>0</v>
      </c>
      <c r="N74" s="10">
        <f t="shared" si="9"/>
        <v>0</v>
      </c>
      <c r="O74" s="10">
        <f t="shared" si="10"/>
        <v>41.57759707262238</v>
      </c>
      <c r="P74" s="10">
        <f t="shared" si="11"/>
        <v>56.631038829048954</v>
      </c>
      <c r="Q74" s="8">
        <f t="shared" si="12"/>
        <v>141.57759707262238</v>
      </c>
      <c r="R74" s="8">
        <f t="shared" si="13"/>
        <v>0</v>
      </c>
      <c r="S74" s="8">
        <f t="shared" si="14"/>
        <v>0</v>
      </c>
      <c r="T74" s="8">
        <f t="shared" si="15"/>
        <v>141.57759707262238</v>
      </c>
      <c r="U74" s="8">
        <f t="shared" si="16"/>
        <v>96.63103882904895</v>
      </c>
      <c r="V74" s="8">
        <f t="shared" si="17"/>
        <v>241.57759707262238</v>
      </c>
      <c r="W74" s="5">
        <f t="shared" si="18"/>
        <v>0</v>
      </c>
      <c r="X74" s="5">
        <f t="shared" si="19"/>
        <v>0</v>
      </c>
      <c r="Y74" s="8">
        <f t="shared" si="20"/>
        <v>241.57759707262238</v>
      </c>
      <c r="Z74" s="8">
        <f t="shared" si="21"/>
        <v>136.63103882904895</v>
      </c>
      <c r="AA74" s="8">
        <f t="shared" si="22"/>
        <v>341.5775970726224</v>
      </c>
      <c r="AB74" s="8">
        <f t="shared" si="23"/>
        <v>0</v>
      </c>
      <c r="AC74" s="8">
        <f t="shared" si="24"/>
        <v>0</v>
      </c>
      <c r="AD74" s="8">
        <f t="shared" si="25"/>
        <v>341.5775970726224</v>
      </c>
    </row>
    <row r="75" spans="1:30" ht="12.75">
      <c r="A75" s="5">
        <v>65</v>
      </c>
      <c r="B75" s="5">
        <v>0.18272416591851148</v>
      </c>
      <c r="C75" s="5">
        <v>30</v>
      </c>
      <c r="D75" s="5">
        <v>150</v>
      </c>
      <c r="E75" s="8">
        <f t="shared" si="28"/>
        <v>51.92689991022138</v>
      </c>
      <c r="F75" s="9">
        <f t="shared" si="1"/>
        <v>0</v>
      </c>
      <c r="G75" s="8">
        <f t="shared" si="2"/>
        <v>0</v>
      </c>
      <c r="H75" s="8">
        <f t="shared" si="3"/>
        <v>11.92689991022138</v>
      </c>
      <c r="I75" s="8">
        <f t="shared" si="4"/>
        <v>596.344995511069</v>
      </c>
      <c r="J75" s="8">
        <f t="shared" si="5"/>
        <v>596.344995511069</v>
      </c>
      <c r="K75" s="10">
        <f t="shared" si="6"/>
        <v>28.07310008977862</v>
      </c>
      <c r="L75" s="10">
        <f t="shared" si="7"/>
        <v>70.18275022444655</v>
      </c>
      <c r="M75" s="10">
        <f t="shared" si="8"/>
        <v>0</v>
      </c>
      <c r="N75" s="10">
        <f t="shared" si="9"/>
        <v>0</v>
      </c>
      <c r="O75" s="10">
        <f t="shared" si="10"/>
        <v>70.18275022444655</v>
      </c>
      <c r="P75" s="10">
        <f t="shared" si="11"/>
        <v>68.07310008977862</v>
      </c>
      <c r="Q75" s="8">
        <f t="shared" si="12"/>
        <v>170.18275022444655</v>
      </c>
      <c r="R75" s="8">
        <f t="shared" si="13"/>
        <v>0</v>
      </c>
      <c r="S75" s="8">
        <f t="shared" si="14"/>
        <v>0</v>
      </c>
      <c r="T75" s="8">
        <f t="shared" si="15"/>
        <v>170.18275022444655</v>
      </c>
      <c r="U75" s="8">
        <f t="shared" si="16"/>
        <v>108.07310008977862</v>
      </c>
      <c r="V75" s="8">
        <f t="shared" si="17"/>
        <v>270.1827502244465</v>
      </c>
      <c r="W75" s="5">
        <f t="shared" si="18"/>
        <v>0</v>
      </c>
      <c r="X75" s="5">
        <f t="shared" si="19"/>
        <v>0</v>
      </c>
      <c r="Y75" s="8">
        <f t="shared" si="20"/>
        <v>270.1827502244465</v>
      </c>
      <c r="Z75" s="8">
        <f t="shared" si="21"/>
        <v>148.07310008977862</v>
      </c>
      <c r="AA75" s="8">
        <f t="shared" si="22"/>
        <v>370.1827502244465</v>
      </c>
      <c r="AB75" s="8">
        <f t="shared" si="23"/>
        <v>0</v>
      </c>
      <c r="AC75" s="8">
        <f t="shared" si="24"/>
        <v>0</v>
      </c>
      <c r="AD75" s="8">
        <f t="shared" si="25"/>
        <v>370.1827502244465</v>
      </c>
    </row>
    <row r="76" spans="1:30" ht="12.75">
      <c r="A76" s="5">
        <v>66</v>
      </c>
      <c r="B76" s="5">
        <v>0.745360485701275</v>
      </c>
      <c r="C76" s="5">
        <v>30</v>
      </c>
      <c r="D76" s="5">
        <v>150</v>
      </c>
      <c r="E76" s="8">
        <f t="shared" si="28"/>
        <v>119.443258284153</v>
      </c>
      <c r="F76" s="9">
        <f aca="true" t="shared" si="29" ref="F76:F110">IF(E76&gt;40,0,40-E76)</f>
        <v>0</v>
      </c>
      <c r="G76" s="8">
        <f aca="true" t="shared" si="30" ref="G76:G110">2.5*F76</f>
        <v>0</v>
      </c>
      <c r="H76" s="8">
        <f aca="true" t="shared" si="31" ref="H76:H110">IF(E76&gt;40,E76-40,0)</f>
        <v>79.443258284153</v>
      </c>
      <c r="I76" s="8">
        <f aca="true" t="shared" si="32" ref="I76:I110">H76*50</f>
        <v>3972.1629142076504</v>
      </c>
      <c r="J76" s="8">
        <f aca="true" t="shared" si="33" ref="J76:J110">I76+G76</f>
        <v>3972.1629142076504</v>
      </c>
      <c r="K76" s="10">
        <f aca="true" t="shared" si="34" ref="K76:K110">IF(E76&gt;80,0,80-E76)</f>
        <v>0</v>
      </c>
      <c r="L76" s="10">
        <f aca="true" t="shared" si="35" ref="L76:L110">K76*2.5</f>
        <v>0</v>
      </c>
      <c r="M76" s="10">
        <f aca="true" t="shared" si="36" ref="M76:M110">IF(E76&gt;80,E76-80,0)</f>
        <v>39.443258284153</v>
      </c>
      <c r="N76" s="10">
        <f aca="true" t="shared" si="37" ref="N76:N110">M76*50</f>
        <v>1972.1629142076501</v>
      </c>
      <c r="O76" s="10">
        <f aca="true" t="shared" si="38" ref="O76:O110">L76+N76</f>
        <v>1972.1629142076501</v>
      </c>
      <c r="P76" s="10">
        <f aca="true" t="shared" si="39" ref="P76:P110">IF(E76&gt;120,0,120-E76)</f>
        <v>0.5567417158469965</v>
      </c>
      <c r="Q76" s="8">
        <f aca="true" t="shared" si="40" ref="Q76:Q110">P76*2.5</f>
        <v>1.3918542896174912</v>
      </c>
      <c r="R76" s="8">
        <f aca="true" t="shared" si="41" ref="R76:R110">IF(E76&gt;120,E76-120,0)</f>
        <v>0</v>
      </c>
      <c r="S76" s="8">
        <f aca="true" t="shared" si="42" ref="S76:S110">R76*50</f>
        <v>0</v>
      </c>
      <c r="T76" s="8">
        <f aca="true" t="shared" si="43" ref="T76:T110">S76+Q76</f>
        <v>1.3918542896174912</v>
      </c>
      <c r="U76" s="8">
        <f aca="true" t="shared" si="44" ref="U76:U110">IF(E76&gt;160,0,160-E76)</f>
        <v>40.556741715847</v>
      </c>
      <c r="V76" s="8">
        <f aca="true" t="shared" si="45" ref="V76:V110">U76*2.5</f>
        <v>101.3918542896175</v>
      </c>
      <c r="W76" s="5">
        <f aca="true" t="shared" si="46" ref="W76:W110">IF(E76&gt;160,E76-160,0)</f>
        <v>0</v>
      </c>
      <c r="X76" s="5">
        <f aca="true" t="shared" si="47" ref="X76:X110">W76*50</f>
        <v>0</v>
      </c>
      <c r="Y76" s="8">
        <f aca="true" t="shared" si="48" ref="Y76:Y110">X76+V76</f>
        <v>101.3918542896175</v>
      </c>
      <c r="Z76" s="8">
        <f aca="true" t="shared" si="49" ref="Z76:Z110">IF(E76&gt;200,0,200-E76)</f>
        <v>80.556741715847</v>
      </c>
      <c r="AA76" s="8">
        <f aca="true" t="shared" si="50" ref="AA76:AA110">Z76*2.5</f>
        <v>201.3918542896175</v>
      </c>
      <c r="AB76" s="8">
        <f aca="true" t="shared" si="51" ref="AB76:AB110">IF(E76&gt;200,E76-200,0)</f>
        <v>0</v>
      </c>
      <c r="AC76" s="8">
        <f aca="true" t="shared" si="52" ref="AC76:AC110">AB76*50</f>
        <v>0</v>
      </c>
      <c r="AD76" s="8">
        <f aca="true" t="shared" si="53" ref="AD76:AD110">AC76+AA76</f>
        <v>201.3918542896175</v>
      </c>
    </row>
    <row r="77" spans="1:30" ht="12.75">
      <c r="A77" s="5">
        <v>67</v>
      </c>
      <c r="B77" s="5">
        <v>0.3966570722217706</v>
      </c>
      <c r="C77" s="5">
        <v>30</v>
      </c>
      <c r="D77" s="5">
        <v>150</v>
      </c>
      <c r="E77" s="8">
        <f t="shared" si="28"/>
        <v>77.59884866661247</v>
      </c>
      <c r="F77" s="9">
        <f t="shared" si="29"/>
        <v>0</v>
      </c>
      <c r="G77" s="8">
        <f t="shared" si="30"/>
        <v>0</v>
      </c>
      <c r="H77" s="8">
        <f t="shared" si="31"/>
        <v>37.59884866661247</v>
      </c>
      <c r="I77" s="8">
        <f t="shared" si="32"/>
        <v>1879.9424333306233</v>
      </c>
      <c r="J77" s="8">
        <f t="shared" si="33"/>
        <v>1879.9424333306233</v>
      </c>
      <c r="K77" s="10">
        <f t="shared" si="34"/>
        <v>2.4011513333875314</v>
      </c>
      <c r="L77" s="10">
        <f t="shared" si="35"/>
        <v>6.0028783334688285</v>
      </c>
      <c r="M77" s="10">
        <f t="shared" si="36"/>
        <v>0</v>
      </c>
      <c r="N77" s="10">
        <f t="shared" si="37"/>
        <v>0</v>
      </c>
      <c r="O77" s="10">
        <f t="shared" si="38"/>
        <v>6.0028783334688285</v>
      </c>
      <c r="P77" s="10">
        <f t="shared" si="39"/>
        <v>42.40115133338753</v>
      </c>
      <c r="Q77" s="8">
        <f t="shared" si="40"/>
        <v>106.00287833346883</v>
      </c>
      <c r="R77" s="8">
        <f t="shared" si="41"/>
        <v>0</v>
      </c>
      <c r="S77" s="8">
        <f t="shared" si="42"/>
        <v>0</v>
      </c>
      <c r="T77" s="8">
        <f t="shared" si="43"/>
        <v>106.00287833346883</v>
      </c>
      <c r="U77" s="8">
        <f t="shared" si="44"/>
        <v>82.40115133338753</v>
      </c>
      <c r="V77" s="8">
        <f t="shared" si="45"/>
        <v>206.00287833346883</v>
      </c>
      <c r="W77" s="5">
        <f t="shared" si="46"/>
        <v>0</v>
      </c>
      <c r="X77" s="5">
        <f t="shared" si="47"/>
        <v>0</v>
      </c>
      <c r="Y77" s="8">
        <f t="shared" si="48"/>
        <v>206.00287833346883</v>
      </c>
      <c r="Z77" s="8">
        <f t="shared" si="49"/>
        <v>122.40115133338753</v>
      </c>
      <c r="AA77" s="8">
        <f t="shared" si="50"/>
        <v>306.00287833346886</v>
      </c>
      <c r="AB77" s="8">
        <f t="shared" si="51"/>
        <v>0</v>
      </c>
      <c r="AC77" s="8">
        <f t="shared" si="52"/>
        <v>0</v>
      </c>
      <c r="AD77" s="8">
        <f t="shared" si="53"/>
        <v>306.00287833346886</v>
      </c>
    </row>
    <row r="78" spans="1:30" ht="12.75">
      <c r="A78" s="5">
        <v>68</v>
      </c>
      <c r="B78" s="5">
        <v>0.7804332900090756</v>
      </c>
      <c r="C78" s="5">
        <v>30</v>
      </c>
      <c r="D78" s="5">
        <v>150</v>
      </c>
      <c r="E78" s="8">
        <f t="shared" si="28"/>
        <v>123.65199480108907</v>
      </c>
      <c r="F78" s="9">
        <f t="shared" si="29"/>
        <v>0</v>
      </c>
      <c r="G78" s="8">
        <f t="shared" si="30"/>
        <v>0</v>
      </c>
      <c r="H78" s="8">
        <f t="shared" si="31"/>
        <v>83.65199480108907</v>
      </c>
      <c r="I78" s="8">
        <f t="shared" si="32"/>
        <v>4182.599740054454</v>
      </c>
      <c r="J78" s="8">
        <f t="shared" si="33"/>
        <v>4182.599740054454</v>
      </c>
      <c r="K78" s="10">
        <f t="shared" si="34"/>
        <v>0</v>
      </c>
      <c r="L78" s="10">
        <f t="shared" si="35"/>
        <v>0</v>
      </c>
      <c r="M78" s="10">
        <f t="shared" si="36"/>
        <v>43.651994801089074</v>
      </c>
      <c r="N78" s="10">
        <f t="shared" si="37"/>
        <v>2182.599740054454</v>
      </c>
      <c r="O78" s="10">
        <f t="shared" si="38"/>
        <v>2182.599740054454</v>
      </c>
      <c r="P78" s="10">
        <f t="shared" si="39"/>
        <v>0</v>
      </c>
      <c r="Q78" s="8">
        <f t="shared" si="40"/>
        <v>0</v>
      </c>
      <c r="R78" s="8">
        <f t="shared" si="41"/>
        <v>3.6519948010890744</v>
      </c>
      <c r="S78" s="8">
        <f t="shared" si="42"/>
        <v>182.59974005445372</v>
      </c>
      <c r="T78" s="8">
        <f t="shared" si="43"/>
        <v>182.59974005445372</v>
      </c>
      <c r="U78" s="8">
        <f t="shared" si="44"/>
        <v>36.348005198910926</v>
      </c>
      <c r="V78" s="8">
        <f t="shared" si="45"/>
        <v>90.87001299727731</v>
      </c>
      <c r="W78" s="5">
        <f t="shared" si="46"/>
        <v>0</v>
      </c>
      <c r="X78" s="5">
        <f t="shared" si="47"/>
        <v>0</v>
      </c>
      <c r="Y78" s="8">
        <f t="shared" si="48"/>
        <v>90.87001299727731</v>
      </c>
      <c r="Z78" s="8">
        <f t="shared" si="49"/>
        <v>76.34800519891093</v>
      </c>
      <c r="AA78" s="8">
        <f t="shared" si="50"/>
        <v>190.8700129972773</v>
      </c>
      <c r="AB78" s="8">
        <f t="shared" si="51"/>
        <v>0</v>
      </c>
      <c r="AC78" s="8">
        <f t="shared" si="52"/>
        <v>0</v>
      </c>
      <c r="AD78" s="8">
        <f t="shared" si="53"/>
        <v>190.8700129972773</v>
      </c>
    </row>
    <row r="79" spans="1:30" ht="12.75">
      <c r="A79" s="5">
        <v>69</v>
      </c>
      <c r="B79" s="5">
        <v>0.8466681791312256</v>
      </c>
      <c r="C79" s="5">
        <v>30</v>
      </c>
      <c r="D79" s="5">
        <v>150</v>
      </c>
      <c r="E79" s="8">
        <f t="shared" si="28"/>
        <v>131.60018149574708</v>
      </c>
      <c r="F79" s="9">
        <f t="shared" si="29"/>
        <v>0</v>
      </c>
      <c r="G79" s="8">
        <f t="shared" si="30"/>
        <v>0</v>
      </c>
      <c r="H79" s="8">
        <f t="shared" si="31"/>
        <v>91.60018149574708</v>
      </c>
      <c r="I79" s="8">
        <f t="shared" si="32"/>
        <v>4580.009074787354</v>
      </c>
      <c r="J79" s="8">
        <f t="shared" si="33"/>
        <v>4580.009074787354</v>
      </c>
      <c r="K79" s="10">
        <f t="shared" si="34"/>
        <v>0</v>
      </c>
      <c r="L79" s="10">
        <f t="shared" si="35"/>
        <v>0</v>
      </c>
      <c r="M79" s="10">
        <f t="shared" si="36"/>
        <v>51.60018149574708</v>
      </c>
      <c r="N79" s="10">
        <f t="shared" si="37"/>
        <v>2580.009074787354</v>
      </c>
      <c r="O79" s="10">
        <f t="shared" si="38"/>
        <v>2580.009074787354</v>
      </c>
      <c r="P79" s="10">
        <f t="shared" si="39"/>
        <v>0</v>
      </c>
      <c r="Q79" s="8">
        <f t="shared" si="40"/>
        <v>0</v>
      </c>
      <c r="R79" s="8">
        <f t="shared" si="41"/>
        <v>11.60018149574708</v>
      </c>
      <c r="S79" s="8">
        <f t="shared" si="42"/>
        <v>580.0090747873539</v>
      </c>
      <c r="T79" s="8">
        <f t="shared" si="43"/>
        <v>580.0090747873539</v>
      </c>
      <c r="U79" s="8">
        <f t="shared" si="44"/>
        <v>28.39981850425292</v>
      </c>
      <c r="V79" s="8">
        <f t="shared" si="45"/>
        <v>70.9995462606323</v>
      </c>
      <c r="W79" s="5">
        <f t="shared" si="46"/>
        <v>0</v>
      </c>
      <c r="X79" s="5">
        <f t="shared" si="47"/>
        <v>0</v>
      </c>
      <c r="Y79" s="8">
        <f t="shared" si="48"/>
        <v>70.9995462606323</v>
      </c>
      <c r="Z79" s="8">
        <f t="shared" si="49"/>
        <v>68.39981850425292</v>
      </c>
      <c r="AA79" s="8">
        <f t="shared" si="50"/>
        <v>170.99954626063231</v>
      </c>
      <c r="AB79" s="8">
        <f t="shared" si="51"/>
        <v>0</v>
      </c>
      <c r="AC79" s="8">
        <f t="shared" si="52"/>
        <v>0</v>
      </c>
      <c r="AD79" s="8">
        <f t="shared" si="53"/>
        <v>170.99954626063231</v>
      </c>
    </row>
    <row r="80" spans="1:30" ht="12.75">
      <c r="A80" s="5">
        <v>70</v>
      </c>
      <c r="B80" s="5">
        <v>0.33951424776668304</v>
      </c>
      <c r="C80" s="5">
        <v>30</v>
      </c>
      <c r="D80" s="5">
        <v>150</v>
      </c>
      <c r="E80" s="8">
        <f t="shared" si="28"/>
        <v>70.74170973200196</v>
      </c>
      <c r="F80" s="9">
        <f t="shared" si="29"/>
        <v>0</v>
      </c>
      <c r="G80" s="8">
        <f t="shared" si="30"/>
        <v>0</v>
      </c>
      <c r="H80" s="8">
        <f t="shared" si="31"/>
        <v>30.741709732001965</v>
      </c>
      <c r="I80" s="8">
        <f t="shared" si="32"/>
        <v>1537.0854866000982</v>
      </c>
      <c r="J80" s="8">
        <f t="shared" si="33"/>
        <v>1537.0854866000982</v>
      </c>
      <c r="K80" s="10">
        <f t="shared" si="34"/>
        <v>9.258290267998035</v>
      </c>
      <c r="L80" s="10">
        <f t="shared" si="35"/>
        <v>23.145725669995088</v>
      </c>
      <c r="M80" s="10">
        <f t="shared" si="36"/>
        <v>0</v>
      </c>
      <c r="N80" s="10">
        <f t="shared" si="37"/>
        <v>0</v>
      </c>
      <c r="O80" s="10">
        <f t="shared" si="38"/>
        <v>23.145725669995088</v>
      </c>
      <c r="P80" s="10">
        <f t="shared" si="39"/>
        <v>49.258290267998035</v>
      </c>
      <c r="Q80" s="8">
        <f t="shared" si="40"/>
        <v>123.14572566999509</v>
      </c>
      <c r="R80" s="8">
        <f t="shared" si="41"/>
        <v>0</v>
      </c>
      <c r="S80" s="8">
        <f t="shared" si="42"/>
        <v>0</v>
      </c>
      <c r="T80" s="8">
        <f t="shared" si="43"/>
        <v>123.14572566999509</v>
      </c>
      <c r="U80" s="8">
        <f t="shared" si="44"/>
        <v>89.25829026799804</v>
      </c>
      <c r="V80" s="8">
        <f t="shared" si="45"/>
        <v>223.1457256699951</v>
      </c>
      <c r="W80" s="5">
        <f t="shared" si="46"/>
        <v>0</v>
      </c>
      <c r="X80" s="5">
        <f t="shared" si="47"/>
        <v>0</v>
      </c>
      <c r="Y80" s="8">
        <f t="shared" si="48"/>
        <v>223.1457256699951</v>
      </c>
      <c r="Z80" s="8">
        <f t="shared" si="49"/>
        <v>129.25829026799804</v>
      </c>
      <c r="AA80" s="8">
        <f t="shared" si="50"/>
        <v>323.1457256699951</v>
      </c>
      <c r="AB80" s="8">
        <f t="shared" si="51"/>
        <v>0</v>
      </c>
      <c r="AC80" s="8">
        <f t="shared" si="52"/>
        <v>0</v>
      </c>
      <c r="AD80" s="8">
        <f t="shared" si="53"/>
        <v>323.1457256699951</v>
      </c>
    </row>
    <row r="81" spans="1:30" ht="12.75">
      <c r="A81" s="5">
        <v>71</v>
      </c>
      <c r="B81" s="5">
        <v>0.5807543165941518</v>
      </c>
      <c r="C81" s="5">
        <v>30</v>
      </c>
      <c r="D81" s="5">
        <v>150</v>
      </c>
      <c r="E81" s="8">
        <f t="shared" si="28"/>
        <v>99.69051799129821</v>
      </c>
      <c r="F81" s="9">
        <f t="shared" si="29"/>
        <v>0</v>
      </c>
      <c r="G81" s="8">
        <f t="shared" si="30"/>
        <v>0</v>
      </c>
      <c r="H81" s="8">
        <f t="shared" si="31"/>
        <v>59.69051799129821</v>
      </c>
      <c r="I81" s="8">
        <f t="shared" si="32"/>
        <v>2984.5258995649106</v>
      </c>
      <c r="J81" s="8">
        <f t="shared" si="33"/>
        <v>2984.5258995649106</v>
      </c>
      <c r="K81" s="10">
        <f t="shared" si="34"/>
        <v>0</v>
      </c>
      <c r="L81" s="10">
        <f t="shared" si="35"/>
        <v>0</v>
      </c>
      <c r="M81" s="10">
        <f t="shared" si="36"/>
        <v>19.690517991298208</v>
      </c>
      <c r="N81" s="10">
        <f t="shared" si="37"/>
        <v>984.5258995649103</v>
      </c>
      <c r="O81" s="10">
        <f t="shared" si="38"/>
        <v>984.5258995649103</v>
      </c>
      <c r="P81" s="10">
        <f t="shared" si="39"/>
        <v>20.309482008701792</v>
      </c>
      <c r="Q81" s="8">
        <f t="shared" si="40"/>
        <v>50.77370502175448</v>
      </c>
      <c r="R81" s="8">
        <f t="shared" si="41"/>
        <v>0</v>
      </c>
      <c r="S81" s="8">
        <f t="shared" si="42"/>
        <v>0</v>
      </c>
      <c r="T81" s="8">
        <f t="shared" si="43"/>
        <v>50.77370502175448</v>
      </c>
      <c r="U81" s="8">
        <f t="shared" si="44"/>
        <v>60.30948200870179</v>
      </c>
      <c r="V81" s="8">
        <f t="shared" si="45"/>
        <v>150.7737050217545</v>
      </c>
      <c r="W81" s="5">
        <f t="shared" si="46"/>
        <v>0</v>
      </c>
      <c r="X81" s="5">
        <f t="shared" si="47"/>
        <v>0</v>
      </c>
      <c r="Y81" s="8">
        <f t="shared" si="48"/>
        <v>150.7737050217545</v>
      </c>
      <c r="Z81" s="8">
        <f t="shared" si="49"/>
        <v>100.30948200870179</v>
      </c>
      <c r="AA81" s="8">
        <f t="shared" si="50"/>
        <v>250.7737050217545</v>
      </c>
      <c r="AB81" s="8">
        <f t="shared" si="51"/>
        <v>0</v>
      </c>
      <c r="AC81" s="8">
        <f t="shared" si="52"/>
        <v>0</v>
      </c>
      <c r="AD81" s="8">
        <f t="shared" si="53"/>
        <v>250.7737050217545</v>
      </c>
    </row>
    <row r="82" spans="1:30" ht="12.75">
      <c r="A82" s="5">
        <v>72</v>
      </c>
      <c r="B82" s="5">
        <v>0.7994702711645916</v>
      </c>
      <c r="C82" s="5">
        <v>30</v>
      </c>
      <c r="D82" s="5">
        <v>150</v>
      </c>
      <c r="E82" s="8">
        <f t="shared" si="28"/>
        <v>125.936432539751</v>
      </c>
      <c r="F82" s="9">
        <f t="shared" si="29"/>
        <v>0</v>
      </c>
      <c r="G82" s="8">
        <f t="shared" si="30"/>
        <v>0</v>
      </c>
      <c r="H82" s="8">
        <f t="shared" si="31"/>
        <v>85.936432539751</v>
      </c>
      <c r="I82" s="8">
        <f t="shared" si="32"/>
        <v>4296.82162698755</v>
      </c>
      <c r="J82" s="8">
        <f t="shared" si="33"/>
        <v>4296.82162698755</v>
      </c>
      <c r="K82" s="10">
        <f t="shared" si="34"/>
        <v>0</v>
      </c>
      <c r="L82" s="10">
        <f t="shared" si="35"/>
        <v>0</v>
      </c>
      <c r="M82" s="10">
        <f t="shared" si="36"/>
        <v>45.936432539750996</v>
      </c>
      <c r="N82" s="10">
        <f t="shared" si="37"/>
        <v>2296.8216269875497</v>
      </c>
      <c r="O82" s="10">
        <f t="shared" si="38"/>
        <v>2296.8216269875497</v>
      </c>
      <c r="P82" s="10">
        <f t="shared" si="39"/>
        <v>0</v>
      </c>
      <c r="Q82" s="8">
        <f t="shared" si="40"/>
        <v>0</v>
      </c>
      <c r="R82" s="8">
        <f t="shared" si="41"/>
        <v>5.936432539750996</v>
      </c>
      <c r="S82" s="8">
        <f t="shared" si="42"/>
        <v>296.8216269875498</v>
      </c>
      <c r="T82" s="8">
        <f t="shared" si="43"/>
        <v>296.8216269875498</v>
      </c>
      <c r="U82" s="8">
        <f t="shared" si="44"/>
        <v>34.063567460249004</v>
      </c>
      <c r="V82" s="8">
        <f t="shared" si="45"/>
        <v>85.15891865062251</v>
      </c>
      <c r="W82" s="5">
        <f t="shared" si="46"/>
        <v>0</v>
      </c>
      <c r="X82" s="5">
        <f t="shared" si="47"/>
        <v>0</v>
      </c>
      <c r="Y82" s="8">
        <f t="shared" si="48"/>
        <v>85.15891865062251</v>
      </c>
      <c r="Z82" s="8">
        <f t="shared" si="49"/>
        <v>74.063567460249</v>
      </c>
      <c r="AA82" s="8">
        <f t="shared" si="50"/>
        <v>185.15891865062252</v>
      </c>
      <c r="AB82" s="8">
        <f t="shared" si="51"/>
        <v>0</v>
      </c>
      <c r="AC82" s="8">
        <f t="shared" si="52"/>
        <v>0</v>
      </c>
      <c r="AD82" s="8">
        <f t="shared" si="53"/>
        <v>185.15891865062252</v>
      </c>
    </row>
    <row r="83" spans="1:30" ht="12.75">
      <c r="A83" s="5">
        <v>73</v>
      </c>
      <c r="B83" s="5">
        <v>0.8088601074538353</v>
      </c>
      <c r="C83" s="5">
        <v>30</v>
      </c>
      <c r="D83" s="5">
        <v>150</v>
      </c>
      <c r="E83" s="8">
        <f t="shared" si="28"/>
        <v>127.06321289446024</v>
      </c>
      <c r="F83" s="9">
        <f t="shared" si="29"/>
        <v>0</v>
      </c>
      <c r="G83" s="8">
        <f t="shared" si="30"/>
        <v>0</v>
      </c>
      <c r="H83" s="8">
        <f t="shared" si="31"/>
        <v>87.06321289446024</v>
      </c>
      <c r="I83" s="8">
        <f t="shared" si="32"/>
        <v>4353.1606447230115</v>
      </c>
      <c r="J83" s="8">
        <f t="shared" si="33"/>
        <v>4353.1606447230115</v>
      </c>
      <c r="K83" s="10">
        <f t="shared" si="34"/>
        <v>0</v>
      </c>
      <c r="L83" s="10">
        <f t="shared" si="35"/>
        <v>0</v>
      </c>
      <c r="M83" s="10">
        <f t="shared" si="36"/>
        <v>47.063212894460236</v>
      </c>
      <c r="N83" s="10">
        <f t="shared" si="37"/>
        <v>2353.160644723012</v>
      </c>
      <c r="O83" s="10">
        <f t="shared" si="38"/>
        <v>2353.160644723012</v>
      </c>
      <c r="P83" s="10">
        <f t="shared" si="39"/>
        <v>0</v>
      </c>
      <c r="Q83" s="8">
        <f t="shared" si="40"/>
        <v>0</v>
      </c>
      <c r="R83" s="8">
        <f t="shared" si="41"/>
        <v>7.063212894460236</v>
      </c>
      <c r="S83" s="8">
        <f t="shared" si="42"/>
        <v>353.1606447230118</v>
      </c>
      <c r="T83" s="8">
        <f t="shared" si="43"/>
        <v>353.1606447230118</v>
      </c>
      <c r="U83" s="8">
        <f t="shared" si="44"/>
        <v>32.936787105539764</v>
      </c>
      <c r="V83" s="8">
        <f t="shared" si="45"/>
        <v>82.34196776384941</v>
      </c>
      <c r="W83" s="5">
        <f t="shared" si="46"/>
        <v>0</v>
      </c>
      <c r="X83" s="5">
        <f t="shared" si="47"/>
        <v>0</v>
      </c>
      <c r="Y83" s="8">
        <f t="shared" si="48"/>
        <v>82.34196776384941</v>
      </c>
      <c r="Z83" s="8">
        <f t="shared" si="49"/>
        <v>72.93678710553976</v>
      </c>
      <c r="AA83" s="8">
        <f t="shared" si="50"/>
        <v>182.34196776384942</v>
      </c>
      <c r="AB83" s="8">
        <f t="shared" si="51"/>
        <v>0</v>
      </c>
      <c r="AC83" s="8">
        <f t="shared" si="52"/>
        <v>0</v>
      </c>
      <c r="AD83" s="8">
        <f t="shared" si="53"/>
        <v>182.34196776384942</v>
      </c>
    </row>
    <row r="84" spans="1:30" ht="12.75">
      <c r="A84" s="5">
        <v>74</v>
      </c>
      <c r="B84" s="5">
        <v>0.02644230411645676</v>
      </c>
      <c r="C84" s="5">
        <v>30</v>
      </c>
      <c r="D84" s="5">
        <v>150</v>
      </c>
      <c r="E84" s="8">
        <f t="shared" si="28"/>
        <v>33.17307649397481</v>
      </c>
      <c r="F84" s="9">
        <f t="shared" si="29"/>
        <v>6.826923506025189</v>
      </c>
      <c r="G84" s="8">
        <f t="shared" si="30"/>
        <v>17.067308765062972</v>
      </c>
      <c r="H84" s="8">
        <f t="shared" si="31"/>
        <v>0</v>
      </c>
      <c r="I84" s="8">
        <f t="shared" si="32"/>
        <v>0</v>
      </c>
      <c r="J84" s="8">
        <f t="shared" si="33"/>
        <v>17.067308765062972</v>
      </c>
      <c r="K84" s="10">
        <f t="shared" si="34"/>
        <v>46.82692350602519</v>
      </c>
      <c r="L84" s="10">
        <f t="shared" si="35"/>
        <v>117.06730876506298</v>
      </c>
      <c r="M84" s="10">
        <f t="shared" si="36"/>
        <v>0</v>
      </c>
      <c r="N84" s="10">
        <f t="shared" si="37"/>
        <v>0</v>
      </c>
      <c r="O84" s="10">
        <f t="shared" si="38"/>
        <v>117.06730876506298</v>
      </c>
      <c r="P84" s="10">
        <f t="shared" si="39"/>
        <v>86.8269235060252</v>
      </c>
      <c r="Q84" s="8">
        <f t="shared" si="40"/>
        <v>217.067308765063</v>
      </c>
      <c r="R84" s="8">
        <f t="shared" si="41"/>
        <v>0</v>
      </c>
      <c r="S84" s="8">
        <f t="shared" si="42"/>
        <v>0</v>
      </c>
      <c r="T84" s="8">
        <f t="shared" si="43"/>
        <v>217.067308765063</v>
      </c>
      <c r="U84" s="8">
        <f t="shared" si="44"/>
        <v>126.8269235060252</v>
      </c>
      <c r="V84" s="8">
        <f t="shared" si="45"/>
        <v>317.067308765063</v>
      </c>
      <c r="W84" s="5">
        <f t="shared" si="46"/>
        <v>0</v>
      </c>
      <c r="X84" s="5">
        <f t="shared" si="47"/>
        <v>0</v>
      </c>
      <c r="Y84" s="8">
        <f t="shared" si="48"/>
        <v>317.067308765063</v>
      </c>
      <c r="Z84" s="8">
        <f t="shared" si="49"/>
        <v>166.8269235060252</v>
      </c>
      <c r="AA84" s="8">
        <f t="shared" si="50"/>
        <v>417.067308765063</v>
      </c>
      <c r="AB84" s="8">
        <f t="shared" si="51"/>
        <v>0</v>
      </c>
      <c r="AC84" s="8">
        <f t="shared" si="52"/>
        <v>0</v>
      </c>
      <c r="AD84" s="8">
        <f t="shared" si="53"/>
        <v>417.067308765063</v>
      </c>
    </row>
    <row r="85" spans="1:30" ht="12.75">
      <c r="A85" s="5">
        <v>75</v>
      </c>
      <c r="B85" s="5">
        <v>0.901195727721847</v>
      </c>
      <c r="C85" s="5">
        <v>30</v>
      </c>
      <c r="D85" s="5">
        <v>150</v>
      </c>
      <c r="E85" s="8">
        <f t="shared" si="28"/>
        <v>138.14348732662165</v>
      </c>
      <c r="F85" s="9">
        <f t="shared" si="29"/>
        <v>0</v>
      </c>
      <c r="G85" s="8">
        <f t="shared" si="30"/>
        <v>0</v>
      </c>
      <c r="H85" s="8">
        <f t="shared" si="31"/>
        <v>98.14348732662165</v>
      </c>
      <c r="I85" s="8">
        <f t="shared" si="32"/>
        <v>4907.174366331083</v>
      </c>
      <c r="J85" s="8">
        <f t="shared" si="33"/>
        <v>4907.174366331083</v>
      </c>
      <c r="K85" s="10">
        <f t="shared" si="34"/>
        <v>0</v>
      </c>
      <c r="L85" s="10">
        <f t="shared" si="35"/>
        <v>0</v>
      </c>
      <c r="M85" s="10">
        <f t="shared" si="36"/>
        <v>58.14348732662165</v>
      </c>
      <c r="N85" s="10">
        <f t="shared" si="37"/>
        <v>2907.1743663310826</v>
      </c>
      <c r="O85" s="10">
        <f t="shared" si="38"/>
        <v>2907.1743663310826</v>
      </c>
      <c r="P85" s="10">
        <f t="shared" si="39"/>
        <v>0</v>
      </c>
      <c r="Q85" s="8">
        <f t="shared" si="40"/>
        <v>0</v>
      </c>
      <c r="R85" s="8">
        <f t="shared" si="41"/>
        <v>18.143487326621653</v>
      </c>
      <c r="S85" s="8">
        <f t="shared" si="42"/>
        <v>907.1743663310826</v>
      </c>
      <c r="T85" s="8">
        <f t="shared" si="43"/>
        <v>907.1743663310826</v>
      </c>
      <c r="U85" s="8">
        <f t="shared" si="44"/>
        <v>21.856512673378347</v>
      </c>
      <c r="V85" s="8">
        <f t="shared" si="45"/>
        <v>54.64128168344587</v>
      </c>
      <c r="W85" s="5">
        <f t="shared" si="46"/>
        <v>0</v>
      </c>
      <c r="X85" s="5">
        <f t="shared" si="47"/>
        <v>0</v>
      </c>
      <c r="Y85" s="8">
        <f t="shared" si="48"/>
        <v>54.64128168344587</v>
      </c>
      <c r="Z85" s="8">
        <f t="shared" si="49"/>
        <v>61.85651267337835</v>
      </c>
      <c r="AA85" s="8">
        <f t="shared" si="50"/>
        <v>154.64128168344587</v>
      </c>
      <c r="AB85" s="8">
        <f t="shared" si="51"/>
        <v>0</v>
      </c>
      <c r="AC85" s="8">
        <f t="shared" si="52"/>
        <v>0</v>
      </c>
      <c r="AD85" s="8">
        <f t="shared" si="53"/>
        <v>154.64128168344587</v>
      </c>
    </row>
    <row r="86" spans="1:30" ht="12.75">
      <c r="A86" s="5">
        <v>76</v>
      </c>
      <c r="B86" s="5">
        <v>0.8545689562591221</v>
      </c>
      <c r="C86" s="5">
        <v>30</v>
      </c>
      <c r="D86" s="5">
        <v>150</v>
      </c>
      <c r="E86" s="8">
        <f>D86-B86</f>
        <v>149.14543104374087</v>
      </c>
      <c r="F86" s="9">
        <f t="shared" si="29"/>
        <v>0</v>
      </c>
      <c r="G86" s="8">
        <f t="shared" si="30"/>
        <v>0</v>
      </c>
      <c r="H86" s="8">
        <f t="shared" si="31"/>
        <v>109.14543104374087</v>
      </c>
      <c r="I86" s="8">
        <f t="shared" si="32"/>
        <v>5457.271552187043</v>
      </c>
      <c r="J86" s="8">
        <f t="shared" si="33"/>
        <v>5457.271552187043</v>
      </c>
      <c r="K86" s="10">
        <f t="shared" si="34"/>
        <v>0</v>
      </c>
      <c r="L86" s="10">
        <f t="shared" si="35"/>
        <v>0</v>
      </c>
      <c r="M86" s="10">
        <f t="shared" si="36"/>
        <v>69.14543104374087</v>
      </c>
      <c r="N86" s="10">
        <f t="shared" si="37"/>
        <v>3457.2715521870437</v>
      </c>
      <c r="O86" s="10">
        <f t="shared" si="38"/>
        <v>3457.2715521870437</v>
      </c>
      <c r="P86" s="10">
        <f t="shared" si="39"/>
        <v>0</v>
      </c>
      <c r="Q86" s="8">
        <f t="shared" si="40"/>
        <v>0</v>
      </c>
      <c r="R86" s="8">
        <f t="shared" si="41"/>
        <v>29.14543104374087</v>
      </c>
      <c r="S86" s="8">
        <f t="shared" si="42"/>
        <v>1457.2715521870437</v>
      </c>
      <c r="T86" s="8">
        <f t="shared" si="43"/>
        <v>1457.2715521870437</v>
      </c>
      <c r="U86" s="8">
        <f t="shared" si="44"/>
        <v>10.85456895625913</v>
      </c>
      <c r="V86" s="8">
        <f t="shared" si="45"/>
        <v>27.136422390647823</v>
      </c>
      <c r="W86" s="5">
        <f t="shared" si="46"/>
        <v>0</v>
      </c>
      <c r="X86" s="5">
        <f t="shared" si="47"/>
        <v>0</v>
      </c>
      <c r="Y86" s="8">
        <f t="shared" si="48"/>
        <v>27.136422390647823</v>
      </c>
      <c r="Z86" s="8">
        <f t="shared" si="49"/>
        <v>50.85456895625913</v>
      </c>
      <c r="AA86" s="8">
        <f t="shared" si="50"/>
        <v>127.13642239064782</v>
      </c>
      <c r="AB86" s="8">
        <f t="shared" si="51"/>
        <v>0</v>
      </c>
      <c r="AC86" s="8">
        <f t="shared" si="52"/>
        <v>0</v>
      </c>
      <c r="AD86" s="8">
        <f t="shared" si="53"/>
        <v>127.13642239064782</v>
      </c>
    </row>
    <row r="87" spans="1:30" ht="12.75">
      <c r="A87" s="5">
        <v>77</v>
      </c>
      <c r="B87" s="5">
        <v>0.9330464208381768</v>
      </c>
      <c r="C87" s="5">
        <v>30</v>
      </c>
      <c r="D87" s="5">
        <v>150</v>
      </c>
      <c r="E87" s="8">
        <f aca="true" t="shared" si="54" ref="E87:E104">C87+(D87-C87)*B87</f>
        <v>141.9655705005812</v>
      </c>
      <c r="F87" s="9">
        <f t="shared" si="29"/>
        <v>0</v>
      </c>
      <c r="G87" s="8">
        <f t="shared" si="30"/>
        <v>0</v>
      </c>
      <c r="H87" s="8">
        <f t="shared" si="31"/>
        <v>101.96557050058121</v>
      </c>
      <c r="I87" s="8">
        <f t="shared" si="32"/>
        <v>5098.278525029061</v>
      </c>
      <c r="J87" s="8">
        <f t="shared" si="33"/>
        <v>5098.278525029061</v>
      </c>
      <c r="K87" s="10">
        <f t="shared" si="34"/>
        <v>0</v>
      </c>
      <c r="L87" s="10">
        <f t="shared" si="35"/>
        <v>0</v>
      </c>
      <c r="M87" s="10">
        <f t="shared" si="36"/>
        <v>61.96557050058121</v>
      </c>
      <c r="N87" s="10">
        <f t="shared" si="37"/>
        <v>3098.2785250290603</v>
      </c>
      <c r="O87" s="10">
        <f t="shared" si="38"/>
        <v>3098.2785250290603</v>
      </c>
      <c r="P87" s="10">
        <f t="shared" si="39"/>
        <v>0</v>
      </c>
      <c r="Q87" s="8">
        <f t="shared" si="40"/>
        <v>0</v>
      </c>
      <c r="R87" s="8">
        <f t="shared" si="41"/>
        <v>21.965570500581208</v>
      </c>
      <c r="S87" s="8">
        <f t="shared" si="42"/>
        <v>1098.2785250290603</v>
      </c>
      <c r="T87" s="8">
        <f t="shared" si="43"/>
        <v>1098.2785250290603</v>
      </c>
      <c r="U87" s="8">
        <f t="shared" si="44"/>
        <v>18.034429499418792</v>
      </c>
      <c r="V87" s="8">
        <f t="shared" si="45"/>
        <v>45.08607374854698</v>
      </c>
      <c r="W87" s="5">
        <f t="shared" si="46"/>
        <v>0</v>
      </c>
      <c r="X87" s="5">
        <f t="shared" si="47"/>
        <v>0</v>
      </c>
      <c r="Y87" s="8">
        <f t="shared" si="48"/>
        <v>45.08607374854698</v>
      </c>
      <c r="Z87" s="8">
        <f t="shared" si="49"/>
        <v>58.03442949941879</v>
      </c>
      <c r="AA87" s="8">
        <f t="shared" si="50"/>
        <v>145.086073748547</v>
      </c>
      <c r="AB87" s="8">
        <f t="shared" si="51"/>
        <v>0</v>
      </c>
      <c r="AC87" s="8">
        <f t="shared" si="52"/>
        <v>0</v>
      </c>
      <c r="AD87" s="8">
        <f t="shared" si="53"/>
        <v>145.086073748547</v>
      </c>
    </row>
    <row r="88" spans="1:30" ht="12.75">
      <c r="A88" s="5">
        <v>78</v>
      </c>
      <c r="B88" s="5">
        <v>0.660226051734286</v>
      </c>
      <c r="C88" s="5">
        <v>30</v>
      </c>
      <c r="D88" s="5">
        <v>150</v>
      </c>
      <c r="E88" s="8">
        <f t="shared" si="54"/>
        <v>109.22712620811431</v>
      </c>
      <c r="F88" s="9">
        <f t="shared" si="29"/>
        <v>0</v>
      </c>
      <c r="G88" s="8">
        <f t="shared" si="30"/>
        <v>0</v>
      </c>
      <c r="H88" s="8">
        <f t="shared" si="31"/>
        <v>69.22712620811431</v>
      </c>
      <c r="I88" s="8">
        <f t="shared" si="32"/>
        <v>3461.3563104057157</v>
      </c>
      <c r="J88" s="8">
        <f t="shared" si="33"/>
        <v>3461.3563104057157</v>
      </c>
      <c r="K88" s="10">
        <f t="shared" si="34"/>
        <v>0</v>
      </c>
      <c r="L88" s="10">
        <f t="shared" si="35"/>
        <v>0</v>
      </c>
      <c r="M88" s="10">
        <f t="shared" si="36"/>
        <v>29.227126208114313</v>
      </c>
      <c r="N88" s="10">
        <f t="shared" si="37"/>
        <v>1461.3563104057157</v>
      </c>
      <c r="O88" s="10">
        <f t="shared" si="38"/>
        <v>1461.3563104057157</v>
      </c>
      <c r="P88" s="10">
        <f t="shared" si="39"/>
        <v>10.772873791885687</v>
      </c>
      <c r="Q88" s="8">
        <f t="shared" si="40"/>
        <v>26.932184479714216</v>
      </c>
      <c r="R88" s="8">
        <f t="shared" si="41"/>
        <v>0</v>
      </c>
      <c r="S88" s="8">
        <f t="shared" si="42"/>
        <v>0</v>
      </c>
      <c r="T88" s="8">
        <f t="shared" si="43"/>
        <v>26.932184479714216</v>
      </c>
      <c r="U88" s="8">
        <f t="shared" si="44"/>
        <v>50.77287379188569</v>
      </c>
      <c r="V88" s="8">
        <f t="shared" si="45"/>
        <v>126.93218447971421</v>
      </c>
      <c r="W88" s="5">
        <f t="shared" si="46"/>
        <v>0</v>
      </c>
      <c r="X88" s="5">
        <f t="shared" si="47"/>
        <v>0</v>
      </c>
      <c r="Y88" s="8">
        <f t="shared" si="48"/>
        <v>126.93218447971421</v>
      </c>
      <c r="Z88" s="8">
        <f t="shared" si="49"/>
        <v>90.77287379188569</v>
      </c>
      <c r="AA88" s="8">
        <f t="shared" si="50"/>
        <v>226.9321844797142</v>
      </c>
      <c r="AB88" s="8">
        <f t="shared" si="51"/>
        <v>0</v>
      </c>
      <c r="AC88" s="8">
        <f t="shared" si="52"/>
        <v>0</v>
      </c>
      <c r="AD88" s="8">
        <f t="shared" si="53"/>
        <v>226.9321844797142</v>
      </c>
    </row>
    <row r="89" spans="1:30" ht="12.75">
      <c r="A89" s="5">
        <v>79</v>
      </c>
      <c r="B89" s="5">
        <v>0.2913810824222738</v>
      </c>
      <c r="C89" s="5">
        <v>30</v>
      </c>
      <c r="D89" s="5">
        <v>150</v>
      </c>
      <c r="E89" s="8">
        <f t="shared" si="54"/>
        <v>64.96572989067286</v>
      </c>
      <c r="F89" s="9">
        <f t="shared" si="29"/>
        <v>0</v>
      </c>
      <c r="G89" s="8">
        <f t="shared" si="30"/>
        <v>0</v>
      </c>
      <c r="H89" s="8">
        <f t="shared" si="31"/>
        <v>24.96572989067286</v>
      </c>
      <c r="I89" s="8">
        <f t="shared" si="32"/>
        <v>1248.286494533643</v>
      </c>
      <c r="J89" s="8">
        <f t="shared" si="33"/>
        <v>1248.286494533643</v>
      </c>
      <c r="K89" s="10">
        <f t="shared" si="34"/>
        <v>15.034270109327139</v>
      </c>
      <c r="L89" s="10">
        <f t="shared" si="35"/>
        <v>37.58567527331785</v>
      </c>
      <c r="M89" s="10">
        <f t="shared" si="36"/>
        <v>0</v>
      </c>
      <c r="N89" s="10">
        <f t="shared" si="37"/>
        <v>0</v>
      </c>
      <c r="O89" s="10">
        <f t="shared" si="38"/>
        <v>37.58567527331785</v>
      </c>
      <c r="P89" s="10">
        <f t="shared" si="39"/>
        <v>55.03427010932714</v>
      </c>
      <c r="Q89" s="8">
        <f t="shared" si="40"/>
        <v>137.58567527331786</v>
      </c>
      <c r="R89" s="8">
        <f t="shared" si="41"/>
        <v>0</v>
      </c>
      <c r="S89" s="8">
        <f t="shared" si="42"/>
        <v>0</v>
      </c>
      <c r="T89" s="8">
        <f t="shared" si="43"/>
        <v>137.58567527331786</v>
      </c>
      <c r="U89" s="8">
        <f t="shared" si="44"/>
        <v>95.03427010932714</v>
      </c>
      <c r="V89" s="8">
        <f t="shared" si="45"/>
        <v>237.58567527331786</v>
      </c>
      <c r="W89" s="5">
        <f t="shared" si="46"/>
        <v>0</v>
      </c>
      <c r="X89" s="5">
        <f t="shared" si="47"/>
        <v>0</v>
      </c>
      <c r="Y89" s="8">
        <f t="shared" si="48"/>
        <v>237.58567527331786</v>
      </c>
      <c r="Z89" s="8">
        <f t="shared" si="49"/>
        <v>135.03427010932714</v>
      </c>
      <c r="AA89" s="8">
        <f t="shared" si="50"/>
        <v>337.58567527331786</v>
      </c>
      <c r="AB89" s="8">
        <f t="shared" si="51"/>
        <v>0</v>
      </c>
      <c r="AC89" s="8">
        <f t="shared" si="52"/>
        <v>0</v>
      </c>
      <c r="AD89" s="8">
        <f t="shared" si="53"/>
        <v>337.58567527331786</v>
      </c>
    </row>
    <row r="90" spans="1:30" ht="12.75">
      <c r="A90" s="5">
        <v>80</v>
      </c>
      <c r="B90" s="5">
        <v>0.8649374691508422</v>
      </c>
      <c r="C90" s="5">
        <v>30</v>
      </c>
      <c r="D90" s="5">
        <v>150</v>
      </c>
      <c r="E90" s="8">
        <f t="shared" si="54"/>
        <v>133.79249629810107</v>
      </c>
      <c r="F90" s="9">
        <f t="shared" si="29"/>
        <v>0</v>
      </c>
      <c r="G90" s="8">
        <f t="shared" si="30"/>
        <v>0</v>
      </c>
      <c r="H90" s="8">
        <f t="shared" si="31"/>
        <v>93.79249629810107</v>
      </c>
      <c r="I90" s="8">
        <f t="shared" si="32"/>
        <v>4689.624814905053</v>
      </c>
      <c r="J90" s="8">
        <f t="shared" si="33"/>
        <v>4689.624814905053</v>
      </c>
      <c r="K90" s="10">
        <f t="shared" si="34"/>
        <v>0</v>
      </c>
      <c r="L90" s="10">
        <f t="shared" si="35"/>
        <v>0</v>
      </c>
      <c r="M90" s="10">
        <f t="shared" si="36"/>
        <v>53.79249629810107</v>
      </c>
      <c r="N90" s="10">
        <f t="shared" si="37"/>
        <v>2689.6248149050534</v>
      </c>
      <c r="O90" s="10">
        <f t="shared" si="38"/>
        <v>2689.6248149050534</v>
      </c>
      <c r="P90" s="10">
        <f t="shared" si="39"/>
        <v>0</v>
      </c>
      <c r="Q90" s="8">
        <f t="shared" si="40"/>
        <v>0</v>
      </c>
      <c r="R90" s="8">
        <f t="shared" si="41"/>
        <v>13.79249629810107</v>
      </c>
      <c r="S90" s="8">
        <f t="shared" si="42"/>
        <v>689.6248149050535</v>
      </c>
      <c r="T90" s="8">
        <f t="shared" si="43"/>
        <v>689.6248149050535</v>
      </c>
      <c r="U90" s="8">
        <f t="shared" si="44"/>
        <v>26.20750370189893</v>
      </c>
      <c r="V90" s="8">
        <f t="shared" si="45"/>
        <v>65.51875925474732</v>
      </c>
      <c r="W90" s="5">
        <f t="shared" si="46"/>
        <v>0</v>
      </c>
      <c r="X90" s="5">
        <f t="shared" si="47"/>
        <v>0</v>
      </c>
      <c r="Y90" s="8">
        <f t="shared" si="48"/>
        <v>65.51875925474732</v>
      </c>
      <c r="Z90" s="8">
        <f t="shared" si="49"/>
        <v>66.20750370189893</v>
      </c>
      <c r="AA90" s="8">
        <f t="shared" si="50"/>
        <v>165.51875925474732</v>
      </c>
      <c r="AB90" s="8">
        <f t="shared" si="51"/>
        <v>0</v>
      </c>
      <c r="AC90" s="8">
        <f t="shared" si="52"/>
        <v>0</v>
      </c>
      <c r="AD90" s="8">
        <f t="shared" si="53"/>
        <v>165.51875925474732</v>
      </c>
    </row>
    <row r="91" spans="1:30" ht="12.75">
      <c r="A91" s="5">
        <v>81</v>
      </c>
      <c r="B91" s="5">
        <v>0.7622115304216575</v>
      </c>
      <c r="C91" s="5">
        <v>30</v>
      </c>
      <c r="D91" s="5">
        <v>150</v>
      </c>
      <c r="E91" s="8">
        <f t="shared" si="54"/>
        <v>121.4653836505989</v>
      </c>
      <c r="F91" s="9">
        <f t="shared" si="29"/>
        <v>0</v>
      </c>
      <c r="G91" s="8">
        <f t="shared" si="30"/>
        <v>0</v>
      </c>
      <c r="H91" s="8">
        <f t="shared" si="31"/>
        <v>81.4653836505989</v>
      </c>
      <c r="I91" s="8">
        <f t="shared" si="32"/>
        <v>4073.269182529945</v>
      </c>
      <c r="J91" s="8">
        <f t="shared" si="33"/>
        <v>4073.269182529945</v>
      </c>
      <c r="K91" s="10">
        <f t="shared" si="34"/>
        <v>0</v>
      </c>
      <c r="L91" s="10">
        <f t="shared" si="35"/>
        <v>0</v>
      </c>
      <c r="M91" s="10">
        <f t="shared" si="36"/>
        <v>41.465383650598895</v>
      </c>
      <c r="N91" s="10">
        <f t="shared" si="37"/>
        <v>2073.269182529945</v>
      </c>
      <c r="O91" s="10">
        <f t="shared" si="38"/>
        <v>2073.269182529945</v>
      </c>
      <c r="P91" s="10">
        <f t="shared" si="39"/>
        <v>0</v>
      </c>
      <c r="Q91" s="8">
        <f t="shared" si="40"/>
        <v>0</v>
      </c>
      <c r="R91" s="8">
        <f t="shared" si="41"/>
        <v>1.4653836505988949</v>
      </c>
      <c r="S91" s="8">
        <f t="shared" si="42"/>
        <v>73.26918252994474</v>
      </c>
      <c r="T91" s="8">
        <f t="shared" si="43"/>
        <v>73.26918252994474</v>
      </c>
      <c r="U91" s="8">
        <f t="shared" si="44"/>
        <v>38.534616349401105</v>
      </c>
      <c r="V91" s="8">
        <f t="shared" si="45"/>
        <v>96.33654087350277</v>
      </c>
      <c r="W91" s="5">
        <f t="shared" si="46"/>
        <v>0</v>
      </c>
      <c r="X91" s="5">
        <f t="shared" si="47"/>
        <v>0</v>
      </c>
      <c r="Y91" s="8">
        <f t="shared" si="48"/>
        <v>96.33654087350277</v>
      </c>
      <c r="Z91" s="8">
        <f t="shared" si="49"/>
        <v>78.5346163494011</v>
      </c>
      <c r="AA91" s="8">
        <f t="shared" si="50"/>
        <v>196.33654087350277</v>
      </c>
      <c r="AB91" s="8">
        <f t="shared" si="51"/>
        <v>0</v>
      </c>
      <c r="AC91" s="8">
        <f t="shared" si="52"/>
        <v>0</v>
      </c>
      <c r="AD91" s="8">
        <f t="shared" si="53"/>
        <v>196.33654087350277</v>
      </c>
    </row>
    <row r="92" spans="1:30" ht="12.75">
      <c r="A92" s="5">
        <v>82</v>
      </c>
      <c r="B92" s="5">
        <v>0.8907672710978867</v>
      </c>
      <c r="C92" s="5">
        <v>30</v>
      </c>
      <c r="D92" s="5">
        <v>150</v>
      </c>
      <c r="E92" s="8">
        <f t="shared" si="54"/>
        <v>136.8920725317464</v>
      </c>
      <c r="F92" s="9">
        <f t="shared" si="29"/>
        <v>0</v>
      </c>
      <c r="G92" s="8">
        <f t="shared" si="30"/>
        <v>0</v>
      </c>
      <c r="H92" s="8">
        <f t="shared" si="31"/>
        <v>96.89207253174641</v>
      </c>
      <c r="I92" s="8">
        <f t="shared" si="32"/>
        <v>4844.603626587321</v>
      </c>
      <c r="J92" s="8">
        <f t="shared" si="33"/>
        <v>4844.603626587321</v>
      </c>
      <c r="K92" s="10">
        <f t="shared" si="34"/>
        <v>0</v>
      </c>
      <c r="L92" s="10">
        <f t="shared" si="35"/>
        <v>0</v>
      </c>
      <c r="M92" s="10">
        <f t="shared" si="36"/>
        <v>56.89207253174641</v>
      </c>
      <c r="N92" s="10">
        <f t="shared" si="37"/>
        <v>2844.6036265873204</v>
      </c>
      <c r="O92" s="10">
        <f t="shared" si="38"/>
        <v>2844.6036265873204</v>
      </c>
      <c r="P92" s="10">
        <f t="shared" si="39"/>
        <v>0</v>
      </c>
      <c r="Q92" s="8">
        <f t="shared" si="40"/>
        <v>0</v>
      </c>
      <c r="R92" s="8">
        <f t="shared" si="41"/>
        <v>16.892072531746408</v>
      </c>
      <c r="S92" s="8">
        <f t="shared" si="42"/>
        <v>844.6036265873204</v>
      </c>
      <c r="T92" s="8">
        <f t="shared" si="43"/>
        <v>844.6036265873204</v>
      </c>
      <c r="U92" s="8">
        <f t="shared" si="44"/>
        <v>23.107927468253592</v>
      </c>
      <c r="V92" s="8">
        <f t="shared" si="45"/>
        <v>57.76981867063398</v>
      </c>
      <c r="W92" s="5">
        <f t="shared" si="46"/>
        <v>0</v>
      </c>
      <c r="X92" s="5">
        <f t="shared" si="47"/>
        <v>0</v>
      </c>
      <c r="Y92" s="8">
        <f t="shared" si="48"/>
        <v>57.76981867063398</v>
      </c>
      <c r="Z92" s="8">
        <f t="shared" si="49"/>
        <v>63.10792746825359</v>
      </c>
      <c r="AA92" s="8">
        <f t="shared" si="50"/>
        <v>157.76981867063398</v>
      </c>
      <c r="AB92" s="8">
        <f t="shared" si="51"/>
        <v>0</v>
      </c>
      <c r="AC92" s="8">
        <f t="shared" si="52"/>
        <v>0</v>
      </c>
      <c r="AD92" s="8">
        <f t="shared" si="53"/>
        <v>157.76981867063398</v>
      </c>
    </row>
    <row r="93" spans="1:30" ht="12.75">
      <c r="A93" s="5">
        <v>83</v>
      </c>
      <c r="B93" s="5">
        <v>0.43669645234498944</v>
      </c>
      <c r="C93" s="5">
        <v>30</v>
      </c>
      <c r="D93" s="5">
        <v>150</v>
      </c>
      <c r="E93" s="8">
        <f t="shared" si="54"/>
        <v>82.40357428139873</v>
      </c>
      <c r="F93" s="9">
        <f t="shared" si="29"/>
        <v>0</v>
      </c>
      <c r="G93" s="8">
        <f t="shared" si="30"/>
        <v>0</v>
      </c>
      <c r="H93" s="8">
        <f t="shared" si="31"/>
        <v>42.40357428139873</v>
      </c>
      <c r="I93" s="8">
        <f t="shared" si="32"/>
        <v>2120.1787140699366</v>
      </c>
      <c r="J93" s="8">
        <f t="shared" si="33"/>
        <v>2120.1787140699366</v>
      </c>
      <c r="K93" s="10">
        <f t="shared" si="34"/>
        <v>0</v>
      </c>
      <c r="L93" s="10">
        <f t="shared" si="35"/>
        <v>0</v>
      </c>
      <c r="M93" s="10">
        <f t="shared" si="36"/>
        <v>2.4035742813987326</v>
      </c>
      <c r="N93" s="10">
        <f t="shared" si="37"/>
        <v>120.17871406993663</v>
      </c>
      <c r="O93" s="10">
        <f t="shared" si="38"/>
        <v>120.17871406993663</v>
      </c>
      <c r="P93" s="10">
        <f t="shared" si="39"/>
        <v>37.59642571860127</v>
      </c>
      <c r="Q93" s="8">
        <f t="shared" si="40"/>
        <v>93.99106429650317</v>
      </c>
      <c r="R93" s="8">
        <f t="shared" si="41"/>
        <v>0</v>
      </c>
      <c r="S93" s="8">
        <f t="shared" si="42"/>
        <v>0</v>
      </c>
      <c r="T93" s="8">
        <f t="shared" si="43"/>
        <v>93.99106429650317</v>
      </c>
      <c r="U93" s="8">
        <f t="shared" si="44"/>
        <v>77.59642571860127</v>
      </c>
      <c r="V93" s="8">
        <f t="shared" si="45"/>
        <v>193.99106429650317</v>
      </c>
      <c r="W93" s="5">
        <f t="shared" si="46"/>
        <v>0</v>
      </c>
      <c r="X93" s="5">
        <f t="shared" si="47"/>
        <v>0</v>
      </c>
      <c r="Y93" s="8">
        <f t="shared" si="48"/>
        <v>193.99106429650317</v>
      </c>
      <c r="Z93" s="8">
        <f t="shared" si="49"/>
        <v>117.59642571860127</v>
      </c>
      <c r="AA93" s="8">
        <f t="shared" si="50"/>
        <v>293.99106429650317</v>
      </c>
      <c r="AB93" s="8">
        <f t="shared" si="51"/>
        <v>0</v>
      </c>
      <c r="AC93" s="8">
        <f t="shared" si="52"/>
        <v>0</v>
      </c>
      <c r="AD93" s="8">
        <f t="shared" si="53"/>
        <v>293.99106429650317</v>
      </c>
    </row>
    <row r="94" spans="1:30" ht="12.75">
      <c r="A94" s="5">
        <v>84</v>
      </c>
      <c r="B94" s="5">
        <v>0.007185480141276734</v>
      </c>
      <c r="C94" s="5">
        <v>30</v>
      </c>
      <c r="D94" s="5">
        <v>150</v>
      </c>
      <c r="E94" s="8">
        <f t="shared" si="54"/>
        <v>30.862257616953208</v>
      </c>
      <c r="F94" s="9">
        <f t="shared" si="29"/>
        <v>9.137742383046792</v>
      </c>
      <c r="G94" s="8">
        <f t="shared" si="30"/>
        <v>22.84435595761698</v>
      </c>
      <c r="H94" s="8">
        <f t="shared" si="31"/>
        <v>0</v>
      </c>
      <c r="I94" s="8">
        <f t="shared" si="32"/>
        <v>0</v>
      </c>
      <c r="J94" s="8">
        <f t="shared" si="33"/>
        <v>22.84435595761698</v>
      </c>
      <c r="K94" s="10">
        <f t="shared" si="34"/>
        <v>49.13774238304679</v>
      </c>
      <c r="L94" s="10">
        <f t="shared" si="35"/>
        <v>122.84435595761698</v>
      </c>
      <c r="M94" s="10">
        <f t="shared" si="36"/>
        <v>0</v>
      </c>
      <c r="N94" s="10">
        <f t="shared" si="37"/>
        <v>0</v>
      </c>
      <c r="O94" s="10">
        <f t="shared" si="38"/>
        <v>122.84435595761698</v>
      </c>
      <c r="P94" s="10">
        <f t="shared" si="39"/>
        <v>89.1377423830468</v>
      </c>
      <c r="Q94" s="8">
        <f t="shared" si="40"/>
        <v>222.84435595761698</v>
      </c>
      <c r="R94" s="8">
        <f t="shared" si="41"/>
        <v>0</v>
      </c>
      <c r="S94" s="8">
        <f t="shared" si="42"/>
        <v>0</v>
      </c>
      <c r="T94" s="8">
        <f t="shared" si="43"/>
        <v>222.84435595761698</v>
      </c>
      <c r="U94" s="8">
        <f t="shared" si="44"/>
        <v>129.1377423830468</v>
      </c>
      <c r="V94" s="8">
        <f t="shared" si="45"/>
        <v>322.844355957617</v>
      </c>
      <c r="W94" s="5">
        <f t="shared" si="46"/>
        <v>0</v>
      </c>
      <c r="X94" s="5">
        <f t="shared" si="47"/>
        <v>0</v>
      </c>
      <c r="Y94" s="8">
        <f t="shared" si="48"/>
        <v>322.844355957617</v>
      </c>
      <c r="Z94" s="8">
        <f t="shared" si="49"/>
        <v>169.1377423830468</v>
      </c>
      <c r="AA94" s="8">
        <f t="shared" si="50"/>
        <v>422.844355957617</v>
      </c>
      <c r="AB94" s="8">
        <f t="shared" si="51"/>
        <v>0</v>
      </c>
      <c r="AC94" s="8">
        <f t="shared" si="52"/>
        <v>0</v>
      </c>
      <c r="AD94" s="8">
        <f t="shared" si="53"/>
        <v>422.844355957617</v>
      </c>
    </row>
    <row r="95" spans="1:30" ht="12.75">
      <c r="A95" s="5">
        <v>85</v>
      </c>
      <c r="B95" s="5">
        <v>0.7799274674788086</v>
      </c>
      <c r="C95" s="5">
        <v>30</v>
      </c>
      <c r="D95" s="5">
        <v>150</v>
      </c>
      <c r="E95" s="8">
        <f t="shared" si="54"/>
        <v>123.59129609745703</v>
      </c>
      <c r="F95" s="9">
        <f t="shared" si="29"/>
        <v>0</v>
      </c>
      <c r="G95" s="8">
        <f t="shared" si="30"/>
        <v>0</v>
      </c>
      <c r="H95" s="8">
        <f t="shared" si="31"/>
        <v>83.59129609745703</v>
      </c>
      <c r="I95" s="8">
        <f t="shared" si="32"/>
        <v>4179.564804872852</v>
      </c>
      <c r="J95" s="8">
        <f t="shared" si="33"/>
        <v>4179.564804872852</v>
      </c>
      <c r="K95" s="10">
        <f t="shared" si="34"/>
        <v>0</v>
      </c>
      <c r="L95" s="10">
        <f t="shared" si="35"/>
        <v>0</v>
      </c>
      <c r="M95" s="10">
        <f t="shared" si="36"/>
        <v>43.59129609745703</v>
      </c>
      <c r="N95" s="10">
        <f t="shared" si="37"/>
        <v>2179.5648048728517</v>
      </c>
      <c r="O95" s="10">
        <f t="shared" si="38"/>
        <v>2179.5648048728517</v>
      </c>
      <c r="P95" s="10">
        <f t="shared" si="39"/>
        <v>0</v>
      </c>
      <c r="Q95" s="8">
        <f t="shared" si="40"/>
        <v>0</v>
      </c>
      <c r="R95" s="8">
        <f t="shared" si="41"/>
        <v>3.5912960974570325</v>
      </c>
      <c r="S95" s="8">
        <f t="shared" si="42"/>
        <v>179.56480487285162</v>
      </c>
      <c r="T95" s="8">
        <f t="shared" si="43"/>
        <v>179.56480487285162</v>
      </c>
      <c r="U95" s="8">
        <f t="shared" si="44"/>
        <v>36.40870390254297</v>
      </c>
      <c r="V95" s="8">
        <f t="shared" si="45"/>
        <v>91.02175975635743</v>
      </c>
      <c r="W95" s="5">
        <f t="shared" si="46"/>
        <v>0</v>
      </c>
      <c r="X95" s="5">
        <f t="shared" si="47"/>
        <v>0</v>
      </c>
      <c r="Y95" s="8">
        <f t="shared" si="48"/>
        <v>91.02175975635743</v>
      </c>
      <c r="Z95" s="8">
        <f t="shared" si="49"/>
        <v>76.40870390254297</v>
      </c>
      <c r="AA95" s="8">
        <f t="shared" si="50"/>
        <v>191.02175975635743</v>
      </c>
      <c r="AB95" s="8">
        <f t="shared" si="51"/>
        <v>0</v>
      </c>
      <c r="AC95" s="8">
        <f t="shared" si="52"/>
        <v>0</v>
      </c>
      <c r="AD95" s="8">
        <f t="shared" si="53"/>
        <v>191.02175975635743</v>
      </c>
    </row>
    <row r="96" spans="1:30" ht="12.75">
      <c r="A96" s="5">
        <v>86</v>
      </c>
      <c r="B96" s="5">
        <v>0.8789851093791547</v>
      </c>
      <c r="C96" s="5">
        <v>30</v>
      </c>
      <c r="D96" s="5">
        <v>150</v>
      </c>
      <c r="E96" s="8">
        <f t="shared" si="54"/>
        <v>135.47821312549857</v>
      </c>
      <c r="F96" s="9">
        <f t="shared" si="29"/>
        <v>0</v>
      </c>
      <c r="G96" s="8">
        <f t="shared" si="30"/>
        <v>0</v>
      </c>
      <c r="H96" s="8">
        <f t="shared" si="31"/>
        <v>95.47821312549857</v>
      </c>
      <c r="I96" s="8">
        <f t="shared" si="32"/>
        <v>4773.910656274928</v>
      </c>
      <c r="J96" s="8">
        <f t="shared" si="33"/>
        <v>4773.910656274928</v>
      </c>
      <c r="K96" s="10">
        <f t="shared" si="34"/>
        <v>0</v>
      </c>
      <c r="L96" s="10">
        <f t="shared" si="35"/>
        <v>0</v>
      </c>
      <c r="M96" s="10">
        <f t="shared" si="36"/>
        <v>55.47821312549857</v>
      </c>
      <c r="N96" s="10">
        <f t="shared" si="37"/>
        <v>2773.9106562749284</v>
      </c>
      <c r="O96" s="10">
        <f t="shared" si="38"/>
        <v>2773.9106562749284</v>
      </c>
      <c r="P96" s="10">
        <f t="shared" si="39"/>
        <v>0</v>
      </c>
      <c r="Q96" s="8">
        <f t="shared" si="40"/>
        <v>0</v>
      </c>
      <c r="R96" s="8">
        <f t="shared" si="41"/>
        <v>15.47821312549857</v>
      </c>
      <c r="S96" s="8">
        <f t="shared" si="42"/>
        <v>773.9106562749284</v>
      </c>
      <c r="T96" s="8">
        <f t="shared" si="43"/>
        <v>773.9106562749284</v>
      </c>
      <c r="U96" s="8">
        <f t="shared" si="44"/>
        <v>24.52178687450143</v>
      </c>
      <c r="V96" s="8">
        <f t="shared" si="45"/>
        <v>61.304467186253575</v>
      </c>
      <c r="W96" s="5">
        <f t="shared" si="46"/>
        <v>0</v>
      </c>
      <c r="X96" s="5">
        <f t="shared" si="47"/>
        <v>0</v>
      </c>
      <c r="Y96" s="8">
        <f t="shared" si="48"/>
        <v>61.304467186253575</v>
      </c>
      <c r="Z96" s="8">
        <f t="shared" si="49"/>
        <v>64.52178687450143</v>
      </c>
      <c r="AA96" s="8">
        <f t="shared" si="50"/>
        <v>161.3044671862536</v>
      </c>
      <c r="AB96" s="8">
        <f t="shared" si="51"/>
        <v>0</v>
      </c>
      <c r="AC96" s="8">
        <f t="shared" si="52"/>
        <v>0</v>
      </c>
      <c r="AD96" s="8">
        <f t="shared" si="53"/>
        <v>161.3044671862536</v>
      </c>
    </row>
    <row r="97" spans="1:30" ht="12.75">
      <c r="A97" s="5">
        <v>87</v>
      </c>
      <c r="B97" s="5">
        <v>0.7240862126787979</v>
      </c>
      <c r="C97" s="5">
        <v>30</v>
      </c>
      <c r="D97" s="5">
        <v>150</v>
      </c>
      <c r="E97" s="8">
        <f t="shared" si="54"/>
        <v>116.89034552145574</v>
      </c>
      <c r="F97" s="9">
        <f t="shared" si="29"/>
        <v>0</v>
      </c>
      <c r="G97" s="8">
        <f t="shared" si="30"/>
        <v>0</v>
      </c>
      <c r="H97" s="8">
        <f t="shared" si="31"/>
        <v>76.89034552145574</v>
      </c>
      <c r="I97" s="8">
        <f t="shared" si="32"/>
        <v>3844.5172760727874</v>
      </c>
      <c r="J97" s="8">
        <f t="shared" si="33"/>
        <v>3844.5172760727874</v>
      </c>
      <c r="K97" s="10">
        <f t="shared" si="34"/>
        <v>0</v>
      </c>
      <c r="L97" s="10">
        <f t="shared" si="35"/>
        <v>0</v>
      </c>
      <c r="M97" s="10">
        <f t="shared" si="36"/>
        <v>36.89034552145574</v>
      </c>
      <c r="N97" s="10">
        <f t="shared" si="37"/>
        <v>1844.5172760727871</v>
      </c>
      <c r="O97" s="10">
        <f t="shared" si="38"/>
        <v>1844.5172760727871</v>
      </c>
      <c r="P97" s="10">
        <f t="shared" si="39"/>
        <v>3.1096544785442575</v>
      </c>
      <c r="Q97" s="8">
        <f t="shared" si="40"/>
        <v>7.774136196360644</v>
      </c>
      <c r="R97" s="8">
        <f t="shared" si="41"/>
        <v>0</v>
      </c>
      <c r="S97" s="8">
        <f t="shared" si="42"/>
        <v>0</v>
      </c>
      <c r="T97" s="8">
        <f t="shared" si="43"/>
        <v>7.774136196360644</v>
      </c>
      <c r="U97" s="8">
        <f t="shared" si="44"/>
        <v>43.10965447854426</v>
      </c>
      <c r="V97" s="8">
        <f t="shared" si="45"/>
        <v>107.77413619636064</v>
      </c>
      <c r="W97" s="5">
        <f t="shared" si="46"/>
        <v>0</v>
      </c>
      <c r="X97" s="5">
        <f t="shared" si="47"/>
        <v>0</v>
      </c>
      <c r="Y97" s="8">
        <f t="shared" si="48"/>
        <v>107.77413619636064</v>
      </c>
      <c r="Z97" s="8">
        <f t="shared" si="49"/>
        <v>83.10965447854426</v>
      </c>
      <c r="AA97" s="8">
        <f t="shared" si="50"/>
        <v>207.77413619636064</v>
      </c>
      <c r="AB97" s="8">
        <f t="shared" si="51"/>
        <v>0</v>
      </c>
      <c r="AC97" s="8">
        <f t="shared" si="52"/>
        <v>0</v>
      </c>
      <c r="AD97" s="8">
        <f t="shared" si="53"/>
        <v>207.77413619636064</v>
      </c>
    </row>
    <row r="98" spans="1:30" ht="12.75">
      <c r="A98" s="5">
        <v>88</v>
      </c>
      <c r="B98" s="5">
        <v>0.4620217184743094</v>
      </c>
      <c r="C98" s="5">
        <v>30</v>
      </c>
      <c r="D98" s="5">
        <v>150</v>
      </c>
      <c r="E98" s="8">
        <f t="shared" si="54"/>
        <v>85.44260621691713</v>
      </c>
      <c r="F98" s="9">
        <f t="shared" si="29"/>
        <v>0</v>
      </c>
      <c r="G98" s="8">
        <f t="shared" si="30"/>
        <v>0</v>
      </c>
      <c r="H98" s="8">
        <f t="shared" si="31"/>
        <v>45.44260621691713</v>
      </c>
      <c r="I98" s="8">
        <f t="shared" si="32"/>
        <v>2272.1303108458565</v>
      </c>
      <c r="J98" s="8">
        <f t="shared" si="33"/>
        <v>2272.1303108458565</v>
      </c>
      <c r="K98" s="10">
        <f t="shared" si="34"/>
        <v>0</v>
      </c>
      <c r="L98" s="10">
        <f t="shared" si="35"/>
        <v>0</v>
      </c>
      <c r="M98" s="10">
        <f t="shared" si="36"/>
        <v>5.442606216917127</v>
      </c>
      <c r="N98" s="10">
        <f t="shared" si="37"/>
        <v>272.13031084585634</v>
      </c>
      <c r="O98" s="10">
        <f t="shared" si="38"/>
        <v>272.13031084585634</v>
      </c>
      <c r="P98" s="10">
        <f t="shared" si="39"/>
        <v>34.55739378308287</v>
      </c>
      <c r="Q98" s="8">
        <f t="shared" si="40"/>
        <v>86.39348445770719</v>
      </c>
      <c r="R98" s="8">
        <f t="shared" si="41"/>
        <v>0</v>
      </c>
      <c r="S98" s="8">
        <f t="shared" si="42"/>
        <v>0</v>
      </c>
      <c r="T98" s="8">
        <f t="shared" si="43"/>
        <v>86.39348445770719</v>
      </c>
      <c r="U98" s="8">
        <f t="shared" si="44"/>
        <v>74.55739378308287</v>
      </c>
      <c r="V98" s="8">
        <f t="shared" si="45"/>
        <v>186.3934844577072</v>
      </c>
      <c r="W98" s="5">
        <f t="shared" si="46"/>
        <v>0</v>
      </c>
      <c r="X98" s="5">
        <f t="shared" si="47"/>
        <v>0</v>
      </c>
      <c r="Y98" s="8">
        <f t="shared" si="48"/>
        <v>186.3934844577072</v>
      </c>
      <c r="Z98" s="8">
        <f t="shared" si="49"/>
        <v>114.55739378308287</v>
      </c>
      <c r="AA98" s="8">
        <f t="shared" si="50"/>
        <v>286.3934844577072</v>
      </c>
      <c r="AB98" s="8">
        <f t="shared" si="51"/>
        <v>0</v>
      </c>
      <c r="AC98" s="8">
        <f t="shared" si="52"/>
        <v>0</v>
      </c>
      <c r="AD98" s="8">
        <f t="shared" si="53"/>
        <v>286.3934844577072</v>
      </c>
    </row>
    <row r="99" spans="1:30" ht="12.75">
      <c r="A99" s="5">
        <v>89</v>
      </c>
      <c r="B99" s="5">
        <v>0.7266241361925703</v>
      </c>
      <c r="C99" s="5">
        <v>30</v>
      </c>
      <c r="D99" s="5">
        <v>150</v>
      </c>
      <c r="E99" s="8">
        <f t="shared" si="54"/>
        <v>117.19489634310844</v>
      </c>
      <c r="F99" s="9">
        <f t="shared" si="29"/>
        <v>0</v>
      </c>
      <c r="G99" s="8">
        <f t="shared" si="30"/>
        <v>0</v>
      </c>
      <c r="H99" s="8">
        <f t="shared" si="31"/>
        <v>77.19489634310844</v>
      </c>
      <c r="I99" s="8">
        <f t="shared" si="32"/>
        <v>3859.744817155422</v>
      </c>
      <c r="J99" s="8">
        <f t="shared" si="33"/>
        <v>3859.744817155422</v>
      </c>
      <c r="K99" s="10">
        <f t="shared" si="34"/>
        <v>0</v>
      </c>
      <c r="L99" s="10">
        <f t="shared" si="35"/>
        <v>0</v>
      </c>
      <c r="M99" s="10">
        <f t="shared" si="36"/>
        <v>37.19489634310844</v>
      </c>
      <c r="N99" s="10">
        <f t="shared" si="37"/>
        <v>1859.744817155422</v>
      </c>
      <c r="O99" s="10">
        <f t="shared" si="38"/>
        <v>1859.744817155422</v>
      </c>
      <c r="P99" s="10">
        <f t="shared" si="39"/>
        <v>2.8051036568915606</v>
      </c>
      <c r="Q99" s="8">
        <f t="shared" si="40"/>
        <v>7.0127591422289015</v>
      </c>
      <c r="R99" s="8">
        <f t="shared" si="41"/>
        <v>0</v>
      </c>
      <c r="S99" s="8">
        <f t="shared" si="42"/>
        <v>0</v>
      </c>
      <c r="T99" s="8">
        <f t="shared" si="43"/>
        <v>7.0127591422289015</v>
      </c>
      <c r="U99" s="8">
        <f t="shared" si="44"/>
        <v>42.80510365689156</v>
      </c>
      <c r="V99" s="8">
        <f t="shared" si="45"/>
        <v>107.0127591422289</v>
      </c>
      <c r="W99" s="5">
        <f t="shared" si="46"/>
        <v>0</v>
      </c>
      <c r="X99" s="5">
        <f t="shared" si="47"/>
        <v>0</v>
      </c>
      <c r="Y99" s="8">
        <f t="shared" si="48"/>
        <v>107.0127591422289</v>
      </c>
      <c r="Z99" s="8">
        <f t="shared" si="49"/>
        <v>82.80510365689156</v>
      </c>
      <c r="AA99" s="8">
        <f t="shared" si="50"/>
        <v>207.0127591422289</v>
      </c>
      <c r="AB99" s="8">
        <f t="shared" si="51"/>
        <v>0</v>
      </c>
      <c r="AC99" s="8">
        <f t="shared" si="52"/>
        <v>0</v>
      </c>
      <c r="AD99" s="8">
        <f t="shared" si="53"/>
        <v>207.0127591422289</v>
      </c>
    </row>
    <row r="100" spans="1:30" ht="12.75">
      <c r="A100" s="5">
        <v>90</v>
      </c>
      <c r="B100" s="5">
        <v>0.38696854723261254</v>
      </c>
      <c r="C100" s="5">
        <v>30</v>
      </c>
      <c r="D100" s="5">
        <v>150</v>
      </c>
      <c r="E100" s="8">
        <f t="shared" si="54"/>
        <v>76.4362256679135</v>
      </c>
      <c r="F100" s="9">
        <f t="shared" si="29"/>
        <v>0</v>
      </c>
      <c r="G100" s="8">
        <f t="shared" si="30"/>
        <v>0</v>
      </c>
      <c r="H100" s="8">
        <f t="shared" si="31"/>
        <v>36.436225667913504</v>
      </c>
      <c r="I100" s="8">
        <f t="shared" si="32"/>
        <v>1821.8112833956752</v>
      </c>
      <c r="J100" s="8">
        <f t="shared" si="33"/>
        <v>1821.8112833956752</v>
      </c>
      <c r="K100" s="10">
        <f t="shared" si="34"/>
        <v>3.5637743320864956</v>
      </c>
      <c r="L100" s="10">
        <f t="shared" si="35"/>
        <v>8.909435830216239</v>
      </c>
      <c r="M100" s="10">
        <f t="shared" si="36"/>
        <v>0</v>
      </c>
      <c r="N100" s="10">
        <f t="shared" si="37"/>
        <v>0</v>
      </c>
      <c r="O100" s="10">
        <f t="shared" si="38"/>
        <v>8.909435830216239</v>
      </c>
      <c r="P100" s="10">
        <f t="shared" si="39"/>
        <v>43.563774332086496</v>
      </c>
      <c r="Q100" s="8">
        <f t="shared" si="40"/>
        <v>108.90943583021624</v>
      </c>
      <c r="R100" s="8">
        <f t="shared" si="41"/>
        <v>0</v>
      </c>
      <c r="S100" s="8">
        <f t="shared" si="42"/>
        <v>0</v>
      </c>
      <c r="T100" s="8">
        <f t="shared" si="43"/>
        <v>108.90943583021624</v>
      </c>
      <c r="U100" s="8">
        <f t="shared" si="44"/>
        <v>83.5637743320865</v>
      </c>
      <c r="V100" s="8">
        <f t="shared" si="45"/>
        <v>208.90943583021624</v>
      </c>
      <c r="W100" s="5">
        <f t="shared" si="46"/>
        <v>0</v>
      </c>
      <c r="X100" s="5">
        <f t="shared" si="47"/>
        <v>0</v>
      </c>
      <c r="Y100" s="8">
        <f t="shared" si="48"/>
        <v>208.90943583021624</v>
      </c>
      <c r="Z100" s="8">
        <f t="shared" si="49"/>
        <v>123.5637743320865</v>
      </c>
      <c r="AA100" s="8">
        <f t="shared" si="50"/>
        <v>308.90943583021624</v>
      </c>
      <c r="AB100" s="8">
        <f t="shared" si="51"/>
        <v>0</v>
      </c>
      <c r="AC100" s="8">
        <f t="shared" si="52"/>
        <v>0</v>
      </c>
      <c r="AD100" s="8">
        <f t="shared" si="53"/>
        <v>308.90943583021624</v>
      </c>
    </row>
    <row r="101" spans="1:30" ht="12.75">
      <c r="A101" s="5">
        <v>91</v>
      </c>
      <c r="B101" s="5">
        <v>0.6294293714877199</v>
      </c>
      <c r="C101" s="5">
        <v>30</v>
      </c>
      <c r="D101" s="5">
        <v>150</v>
      </c>
      <c r="E101" s="8">
        <f t="shared" si="54"/>
        <v>105.53152457852639</v>
      </c>
      <c r="F101" s="9">
        <f t="shared" si="29"/>
        <v>0</v>
      </c>
      <c r="G101" s="8">
        <f t="shared" si="30"/>
        <v>0</v>
      </c>
      <c r="H101" s="8">
        <f t="shared" si="31"/>
        <v>65.53152457852639</v>
      </c>
      <c r="I101" s="8">
        <f t="shared" si="32"/>
        <v>3276.5762289263193</v>
      </c>
      <c r="J101" s="8">
        <f t="shared" si="33"/>
        <v>3276.5762289263193</v>
      </c>
      <c r="K101" s="10">
        <f t="shared" si="34"/>
        <v>0</v>
      </c>
      <c r="L101" s="10">
        <f t="shared" si="35"/>
        <v>0</v>
      </c>
      <c r="M101" s="10">
        <f t="shared" si="36"/>
        <v>25.531524578526387</v>
      </c>
      <c r="N101" s="10">
        <f t="shared" si="37"/>
        <v>1276.5762289263193</v>
      </c>
      <c r="O101" s="10">
        <f t="shared" si="38"/>
        <v>1276.5762289263193</v>
      </c>
      <c r="P101" s="10">
        <f t="shared" si="39"/>
        <v>14.468475421473613</v>
      </c>
      <c r="Q101" s="8">
        <f t="shared" si="40"/>
        <v>36.17118855368403</v>
      </c>
      <c r="R101" s="8">
        <f t="shared" si="41"/>
        <v>0</v>
      </c>
      <c r="S101" s="8">
        <f t="shared" si="42"/>
        <v>0</v>
      </c>
      <c r="T101" s="8">
        <f t="shared" si="43"/>
        <v>36.17118855368403</v>
      </c>
      <c r="U101" s="8">
        <f t="shared" si="44"/>
        <v>54.46847542147361</v>
      </c>
      <c r="V101" s="8">
        <f t="shared" si="45"/>
        <v>136.17118855368403</v>
      </c>
      <c r="W101" s="5">
        <f t="shared" si="46"/>
        <v>0</v>
      </c>
      <c r="X101" s="5">
        <f t="shared" si="47"/>
        <v>0</v>
      </c>
      <c r="Y101" s="8">
        <f t="shared" si="48"/>
        <v>136.17118855368403</v>
      </c>
      <c r="Z101" s="8">
        <f t="shared" si="49"/>
        <v>94.46847542147361</v>
      </c>
      <c r="AA101" s="8">
        <f t="shared" si="50"/>
        <v>236.17118855368403</v>
      </c>
      <c r="AB101" s="8">
        <f t="shared" si="51"/>
        <v>0</v>
      </c>
      <c r="AC101" s="8">
        <f t="shared" si="52"/>
        <v>0</v>
      </c>
      <c r="AD101" s="8">
        <f t="shared" si="53"/>
        <v>236.17118855368403</v>
      </c>
    </row>
    <row r="102" spans="1:30" ht="12.75">
      <c r="A102" s="5">
        <v>92</v>
      </c>
      <c r="B102" s="5">
        <v>0.8371843808974839</v>
      </c>
      <c r="C102" s="5">
        <v>30</v>
      </c>
      <c r="D102" s="5">
        <v>150</v>
      </c>
      <c r="E102" s="8">
        <f t="shared" si="54"/>
        <v>130.46212570769808</v>
      </c>
      <c r="F102" s="9">
        <f t="shared" si="29"/>
        <v>0</v>
      </c>
      <c r="G102" s="8">
        <f t="shared" si="30"/>
        <v>0</v>
      </c>
      <c r="H102" s="8">
        <f t="shared" si="31"/>
        <v>90.46212570769808</v>
      </c>
      <c r="I102" s="8">
        <f t="shared" si="32"/>
        <v>4523.1062853849035</v>
      </c>
      <c r="J102" s="8">
        <f t="shared" si="33"/>
        <v>4523.1062853849035</v>
      </c>
      <c r="K102" s="10">
        <f t="shared" si="34"/>
        <v>0</v>
      </c>
      <c r="L102" s="10">
        <f t="shared" si="35"/>
        <v>0</v>
      </c>
      <c r="M102" s="10">
        <f t="shared" si="36"/>
        <v>50.46212570769808</v>
      </c>
      <c r="N102" s="10">
        <f t="shared" si="37"/>
        <v>2523.106285384904</v>
      </c>
      <c r="O102" s="10">
        <f t="shared" si="38"/>
        <v>2523.106285384904</v>
      </c>
      <c r="P102" s="10">
        <f t="shared" si="39"/>
        <v>0</v>
      </c>
      <c r="Q102" s="8">
        <f t="shared" si="40"/>
        <v>0</v>
      </c>
      <c r="R102" s="8">
        <f t="shared" si="41"/>
        <v>10.462125707698078</v>
      </c>
      <c r="S102" s="8">
        <f t="shared" si="42"/>
        <v>523.1062853849039</v>
      </c>
      <c r="T102" s="8">
        <f t="shared" si="43"/>
        <v>523.1062853849039</v>
      </c>
      <c r="U102" s="8">
        <f t="shared" si="44"/>
        <v>29.53787429230192</v>
      </c>
      <c r="V102" s="8">
        <f t="shared" si="45"/>
        <v>73.8446857307548</v>
      </c>
      <c r="W102" s="5">
        <f t="shared" si="46"/>
        <v>0</v>
      </c>
      <c r="X102" s="5">
        <f t="shared" si="47"/>
        <v>0</v>
      </c>
      <c r="Y102" s="8">
        <f t="shared" si="48"/>
        <v>73.8446857307548</v>
      </c>
      <c r="Z102" s="8">
        <f t="shared" si="49"/>
        <v>69.53787429230192</v>
      </c>
      <c r="AA102" s="8">
        <f t="shared" si="50"/>
        <v>173.8446857307548</v>
      </c>
      <c r="AB102" s="8">
        <f t="shared" si="51"/>
        <v>0</v>
      </c>
      <c r="AC102" s="8">
        <f t="shared" si="52"/>
        <v>0</v>
      </c>
      <c r="AD102" s="8">
        <f t="shared" si="53"/>
        <v>173.8446857307548</v>
      </c>
    </row>
    <row r="103" spans="1:30" ht="12.75">
      <c r="A103" s="5">
        <v>93</v>
      </c>
      <c r="B103" s="5">
        <v>0.19913179418963978</v>
      </c>
      <c r="C103" s="5">
        <v>30</v>
      </c>
      <c r="D103" s="5">
        <v>150</v>
      </c>
      <c r="E103" s="8">
        <f t="shared" si="54"/>
        <v>53.89581530275677</v>
      </c>
      <c r="F103" s="9">
        <f t="shared" si="29"/>
        <v>0</v>
      </c>
      <c r="G103" s="8">
        <f t="shared" si="30"/>
        <v>0</v>
      </c>
      <c r="H103" s="8">
        <f t="shared" si="31"/>
        <v>13.895815302756773</v>
      </c>
      <c r="I103" s="8">
        <f t="shared" si="32"/>
        <v>694.7907651378387</v>
      </c>
      <c r="J103" s="8">
        <f t="shared" si="33"/>
        <v>694.7907651378387</v>
      </c>
      <c r="K103" s="10">
        <f t="shared" si="34"/>
        <v>26.104184697243227</v>
      </c>
      <c r="L103" s="10">
        <f t="shared" si="35"/>
        <v>65.26046174310807</v>
      </c>
      <c r="M103" s="10">
        <f t="shared" si="36"/>
        <v>0</v>
      </c>
      <c r="N103" s="10">
        <f t="shared" si="37"/>
        <v>0</v>
      </c>
      <c r="O103" s="10">
        <f t="shared" si="38"/>
        <v>65.26046174310807</v>
      </c>
      <c r="P103" s="10">
        <f t="shared" si="39"/>
        <v>66.10418469724323</v>
      </c>
      <c r="Q103" s="8">
        <f t="shared" si="40"/>
        <v>165.26046174310807</v>
      </c>
      <c r="R103" s="8">
        <f t="shared" si="41"/>
        <v>0</v>
      </c>
      <c r="S103" s="8">
        <f t="shared" si="42"/>
        <v>0</v>
      </c>
      <c r="T103" s="8">
        <f t="shared" si="43"/>
        <v>165.26046174310807</v>
      </c>
      <c r="U103" s="8">
        <f t="shared" si="44"/>
        <v>106.10418469724323</v>
      </c>
      <c r="V103" s="8">
        <f t="shared" si="45"/>
        <v>265.26046174310807</v>
      </c>
      <c r="W103" s="5">
        <f t="shared" si="46"/>
        <v>0</v>
      </c>
      <c r="X103" s="5">
        <f t="shared" si="47"/>
        <v>0</v>
      </c>
      <c r="Y103" s="8">
        <f t="shared" si="48"/>
        <v>265.26046174310807</v>
      </c>
      <c r="Z103" s="8">
        <f t="shared" si="49"/>
        <v>146.10418469724323</v>
      </c>
      <c r="AA103" s="8">
        <f t="shared" si="50"/>
        <v>365.26046174310807</v>
      </c>
      <c r="AB103" s="8">
        <f t="shared" si="51"/>
        <v>0</v>
      </c>
      <c r="AC103" s="8">
        <f t="shared" si="52"/>
        <v>0</v>
      </c>
      <c r="AD103" s="8">
        <f t="shared" si="53"/>
        <v>365.26046174310807</v>
      </c>
    </row>
    <row r="104" spans="1:30" ht="12.75">
      <c r="A104" s="5">
        <v>94</v>
      </c>
      <c r="B104" s="5">
        <v>0.8846777364522496</v>
      </c>
      <c r="C104" s="5">
        <v>30</v>
      </c>
      <c r="D104" s="5">
        <v>150</v>
      </c>
      <c r="E104" s="8">
        <f t="shared" si="54"/>
        <v>136.16132837426994</v>
      </c>
      <c r="F104" s="9">
        <f t="shared" si="29"/>
        <v>0</v>
      </c>
      <c r="G104" s="8">
        <f t="shared" si="30"/>
        <v>0</v>
      </c>
      <c r="H104" s="8">
        <f t="shared" si="31"/>
        <v>96.16132837426994</v>
      </c>
      <c r="I104" s="8">
        <f t="shared" si="32"/>
        <v>4808.066418713497</v>
      </c>
      <c r="J104" s="8">
        <f t="shared" si="33"/>
        <v>4808.066418713497</v>
      </c>
      <c r="K104" s="10">
        <f t="shared" si="34"/>
        <v>0</v>
      </c>
      <c r="L104" s="10">
        <f t="shared" si="35"/>
        <v>0</v>
      </c>
      <c r="M104" s="10">
        <f t="shared" si="36"/>
        <v>56.16132837426994</v>
      </c>
      <c r="N104" s="10">
        <f t="shared" si="37"/>
        <v>2808.066418713497</v>
      </c>
      <c r="O104" s="10">
        <f t="shared" si="38"/>
        <v>2808.066418713497</v>
      </c>
      <c r="P104" s="10">
        <f t="shared" si="39"/>
        <v>0</v>
      </c>
      <c r="Q104" s="8">
        <f t="shared" si="40"/>
        <v>0</v>
      </c>
      <c r="R104" s="8">
        <f t="shared" si="41"/>
        <v>16.161328374269942</v>
      </c>
      <c r="S104" s="8">
        <f t="shared" si="42"/>
        <v>808.0664187134971</v>
      </c>
      <c r="T104" s="8">
        <f t="shared" si="43"/>
        <v>808.0664187134971</v>
      </c>
      <c r="U104" s="8">
        <f t="shared" si="44"/>
        <v>23.838671625730058</v>
      </c>
      <c r="V104" s="8">
        <f t="shared" si="45"/>
        <v>59.596679064325144</v>
      </c>
      <c r="W104" s="5">
        <f t="shared" si="46"/>
        <v>0</v>
      </c>
      <c r="X104" s="5">
        <f t="shared" si="47"/>
        <v>0</v>
      </c>
      <c r="Y104" s="8">
        <f t="shared" si="48"/>
        <v>59.596679064325144</v>
      </c>
      <c r="Z104" s="8">
        <f t="shared" si="49"/>
        <v>63.83867162573006</v>
      </c>
      <c r="AA104" s="8">
        <f t="shared" si="50"/>
        <v>159.59667906432514</v>
      </c>
      <c r="AB104" s="8">
        <f t="shared" si="51"/>
        <v>0</v>
      </c>
      <c r="AC104" s="8">
        <f t="shared" si="52"/>
        <v>0</v>
      </c>
      <c r="AD104" s="8">
        <f t="shared" si="53"/>
        <v>159.59667906432514</v>
      </c>
    </row>
    <row r="105" spans="1:30" ht="12.75">
      <c r="A105" s="5">
        <v>95</v>
      </c>
      <c r="B105" s="5">
        <v>0.6313766975429624</v>
      </c>
      <c r="C105" s="5">
        <v>30</v>
      </c>
      <c r="D105" s="5">
        <v>150</v>
      </c>
      <c r="E105" s="8">
        <f>D105-B105</f>
        <v>149.36862330245702</v>
      </c>
      <c r="F105" s="9">
        <f t="shared" si="29"/>
        <v>0</v>
      </c>
      <c r="G105" s="8">
        <f t="shared" si="30"/>
        <v>0</v>
      </c>
      <c r="H105" s="8">
        <f t="shared" si="31"/>
        <v>109.36862330245702</v>
      </c>
      <c r="I105" s="8">
        <f t="shared" si="32"/>
        <v>5468.431165122851</v>
      </c>
      <c r="J105" s="8">
        <f t="shared" si="33"/>
        <v>5468.431165122851</v>
      </c>
      <c r="K105" s="10">
        <f t="shared" si="34"/>
        <v>0</v>
      </c>
      <c r="L105" s="10">
        <f t="shared" si="35"/>
        <v>0</v>
      </c>
      <c r="M105" s="10">
        <f t="shared" si="36"/>
        <v>69.36862330245702</v>
      </c>
      <c r="N105" s="10">
        <f t="shared" si="37"/>
        <v>3468.4311651228513</v>
      </c>
      <c r="O105" s="10">
        <f t="shared" si="38"/>
        <v>3468.4311651228513</v>
      </c>
      <c r="P105" s="10">
        <f t="shared" si="39"/>
        <v>0</v>
      </c>
      <c r="Q105" s="8">
        <f t="shared" si="40"/>
        <v>0</v>
      </c>
      <c r="R105" s="8">
        <f t="shared" si="41"/>
        <v>29.368623302457024</v>
      </c>
      <c r="S105" s="8">
        <f t="shared" si="42"/>
        <v>1468.4311651228513</v>
      </c>
      <c r="T105" s="8">
        <f t="shared" si="43"/>
        <v>1468.4311651228513</v>
      </c>
      <c r="U105" s="8">
        <f t="shared" si="44"/>
        <v>10.631376697542976</v>
      </c>
      <c r="V105" s="8">
        <f t="shared" si="45"/>
        <v>26.57844174385744</v>
      </c>
      <c r="W105" s="5">
        <f t="shared" si="46"/>
        <v>0</v>
      </c>
      <c r="X105" s="5">
        <f t="shared" si="47"/>
        <v>0</v>
      </c>
      <c r="Y105" s="8">
        <f t="shared" si="48"/>
        <v>26.57844174385744</v>
      </c>
      <c r="Z105" s="8">
        <f t="shared" si="49"/>
        <v>50.631376697542976</v>
      </c>
      <c r="AA105" s="8">
        <f t="shared" si="50"/>
        <v>126.57844174385744</v>
      </c>
      <c r="AB105" s="8">
        <f t="shared" si="51"/>
        <v>0</v>
      </c>
      <c r="AC105" s="8">
        <f t="shared" si="52"/>
        <v>0</v>
      </c>
      <c r="AD105" s="8">
        <f t="shared" si="53"/>
        <v>126.57844174385744</v>
      </c>
    </row>
    <row r="106" spans="1:30" ht="12.75">
      <c r="A106" s="5">
        <v>96</v>
      </c>
      <c r="B106" s="5">
        <v>0.9618735694341183</v>
      </c>
      <c r="C106" s="5">
        <v>30</v>
      </c>
      <c r="D106" s="5">
        <v>150</v>
      </c>
      <c r="E106" s="8">
        <f>C106+(D106-C106)*B106</f>
        <v>145.4248283320942</v>
      </c>
      <c r="F106" s="9">
        <f t="shared" si="29"/>
        <v>0</v>
      </c>
      <c r="G106" s="8">
        <f t="shared" si="30"/>
        <v>0</v>
      </c>
      <c r="H106" s="8">
        <f t="shared" si="31"/>
        <v>105.4248283320942</v>
      </c>
      <c r="I106" s="8">
        <f t="shared" si="32"/>
        <v>5271.241416604709</v>
      </c>
      <c r="J106" s="8">
        <f t="shared" si="33"/>
        <v>5271.241416604709</v>
      </c>
      <c r="K106" s="10">
        <f t="shared" si="34"/>
        <v>0</v>
      </c>
      <c r="L106" s="10">
        <f t="shared" si="35"/>
        <v>0</v>
      </c>
      <c r="M106" s="10">
        <f t="shared" si="36"/>
        <v>65.4248283320942</v>
      </c>
      <c r="N106" s="10">
        <f t="shared" si="37"/>
        <v>3271.2414166047097</v>
      </c>
      <c r="O106" s="10">
        <f t="shared" si="38"/>
        <v>3271.2414166047097</v>
      </c>
      <c r="P106" s="10">
        <f t="shared" si="39"/>
        <v>0</v>
      </c>
      <c r="Q106" s="8">
        <f t="shared" si="40"/>
        <v>0</v>
      </c>
      <c r="R106" s="8">
        <f t="shared" si="41"/>
        <v>25.424828332094194</v>
      </c>
      <c r="S106" s="8">
        <f t="shared" si="42"/>
        <v>1271.2414166047097</v>
      </c>
      <c r="T106" s="8">
        <f t="shared" si="43"/>
        <v>1271.2414166047097</v>
      </c>
      <c r="U106" s="8">
        <f t="shared" si="44"/>
        <v>14.575171667905806</v>
      </c>
      <c r="V106" s="8">
        <f t="shared" si="45"/>
        <v>36.437929169764516</v>
      </c>
      <c r="W106" s="5">
        <f t="shared" si="46"/>
        <v>0</v>
      </c>
      <c r="X106" s="5">
        <f t="shared" si="47"/>
        <v>0</v>
      </c>
      <c r="Y106" s="8">
        <f t="shared" si="48"/>
        <v>36.437929169764516</v>
      </c>
      <c r="Z106" s="8">
        <f t="shared" si="49"/>
        <v>54.575171667905806</v>
      </c>
      <c r="AA106" s="8">
        <f t="shared" si="50"/>
        <v>136.43792916976452</v>
      </c>
      <c r="AB106" s="8">
        <f t="shared" si="51"/>
        <v>0</v>
      </c>
      <c r="AC106" s="8">
        <f t="shared" si="52"/>
        <v>0</v>
      </c>
      <c r="AD106" s="8">
        <f t="shared" si="53"/>
        <v>136.43792916976452</v>
      </c>
    </row>
    <row r="107" spans="1:30" ht="12.75">
      <c r="A107" s="5">
        <v>97</v>
      </c>
      <c r="B107" s="5">
        <v>0.7716524124756345</v>
      </c>
      <c r="C107" s="5">
        <v>30</v>
      </c>
      <c r="D107" s="5">
        <v>150</v>
      </c>
      <c r="E107" s="8">
        <f>C107+(D107-C107)*B107</f>
        <v>122.59828949707614</v>
      </c>
      <c r="F107" s="9">
        <f t="shared" si="29"/>
        <v>0</v>
      </c>
      <c r="G107" s="8">
        <f t="shared" si="30"/>
        <v>0</v>
      </c>
      <c r="H107" s="8">
        <f t="shared" si="31"/>
        <v>82.59828949707614</v>
      </c>
      <c r="I107" s="8">
        <f t="shared" si="32"/>
        <v>4129.9144748538065</v>
      </c>
      <c r="J107" s="8">
        <f t="shared" si="33"/>
        <v>4129.9144748538065</v>
      </c>
      <c r="K107" s="10">
        <f t="shared" si="34"/>
        <v>0</v>
      </c>
      <c r="L107" s="10">
        <f t="shared" si="35"/>
        <v>0</v>
      </c>
      <c r="M107" s="10">
        <f t="shared" si="36"/>
        <v>42.59828949707614</v>
      </c>
      <c r="N107" s="10">
        <f t="shared" si="37"/>
        <v>2129.914474853807</v>
      </c>
      <c r="O107" s="10">
        <f t="shared" si="38"/>
        <v>2129.914474853807</v>
      </c>
      <c r="P107" s="10">
        <f t="shared" si="39"/>
        <v>0</v>
      </c>
      <c r="Q107" s="8">
        <f t="shared" si="40"/>
        <v>0</v>
      </c>
      <c r="R107" s="8">
        <f t="shared" si="41"/>
        <v>2.598289497076138</v>
      </c>
      <c r="S107" s="8">
        <f t="shared" si="42"/>
        <v>129.9144748538069</v>
      </c>
      <c r="T107" s="8">
        <f t="shared" si="43"/>
        <v>129.9144748538069</v>
      </c>
      <c r="U107" s="8">
        <f t="shared" si="44"/>
        <v>37.40171050292386</v>
      </c>
      <c r="V107" s="8">
        <f t="shared" si="45"/>
        <v>93.50427625730966</v>
      </c>
      <c r="W107" s="5">
        <f t="shared" si="46"/>
        <v>0</v>
      </c>
      <c r="X107" s="5">
        <f t="shared" si="47"/>
        <v>0</v>
      </c>
      <c r="Y107" s="8">
        <f t="shared" si="48"/>
        <v>93.50427625730966</v>
      </c>
      <c r="Z107" s="8">
        <f t="shared" si="49"/>
        <v>77.40171050292386</v>
      </c>
      <c r="AA107" s="8">
        <f t="shared" si="50"/>
        <v>193.50427625730964</v>
      </c>
      <c r="AB107" s="8">
        <f t="shared" si="51"/>
        <v>0</v>
      </c>
      <c r="AC107" s="8">
        <f t="shared" si="52"/>
        <v>0</v>
      </c>
      <c r="AD107" s="8">
        <f t="shared" si="53"/>
        <v>193.50427625730964</v>
      </c>
    </row>
    <row r="108" spans="1:30" ht="12.75">
      <c r="A108" s="5">
        <v>98</v>
      </c>
      <c r="B108" s="5">
        <v>0.6096699232068321</v>
      </c>
      <c r="C108" s="5">
        <v>30</v>
      </c>
      <c r="D108" s="5">
        <v>150</v>
      </c>
      <c r="E108" s="8">
        <f>C108+(D108-C108)*B108</f>
        <v>103.16039078481985</v>
      </c>
      <c r="F108" s="9">
        <f t="shared" si="29"/>
        <v>0</v>
      </c>
      <c r="G108" s="8">
        <f t="shared" si="30"/>
        <v>0</v>
      </c>
      <c r="H108" s="8">
        <f t="shared" si="31"/>
        <v>63.16039078481985</v>
      </c>
      <c r="I108" s="8">
        <f t="shared" si="32"/>
        <v>3158.019539240993</v>
      </c>
      <c r="J108" s="8">
        <f t="shared" si="33"/>
        <v>3158.019539240993</v>
      </c>
      <c r="K108" s="10">
        <f t="shared" si="34"/>
        <v>0</v>
      </c>
      <c r="L108" s="10">
        <f t="shared" si="35"/>
        <v>0</v>
      </c>
      <c r="M108" s="10">
        <f t="shared" si="36"/>
        <v>23.160390784819853</v>
      </c>
      <c r="N108" s="10">
        <f t="shared" si="37"/>
        <v>1158.0195392409926</v>
      </c>
      <c r="O108" s="10">
        <f t="shared" si="38"/>
        <v>1158.0195392409926</v>
      </c>
      <c r="P108" s="10">
        <f t="shared" si="39"/>
        <v>16.839609215180147</v>
      </c>
      <c r="Q108" s="8">
        <f t="shared" si="40"/>
        <v>42.09902303795037</v>
      </c>
      <c r="R108" s="8">
        <f t="shared" si="41"/>
        <v>0</v>
      </c>
      <c r="S108" s="8">
        <f t="shared" si="42"/>
        <v>0</v>
      </c>
      <c r="T108" s="8">
        <f t="shared" si="43"/>
        <v>42.09902303795037</v>
      </c>
      <c r="U108" s="8">
        <f t="shared" si="44"/>
        <v>56.83960921518015</v>
      </c>
      <c r="V108" s="8">
        <f t="shared" si="45"/>
        <v>142.09902303795036</v>
      </c>
      <c r="W108" s="5">
        <f t="shared" si="46"/>
        <v>0</v>
      </c>
      <c r="X108" s="5">
        <f t="shared" si="47"/>
        <v>0</v>
      </c>
      <c r="Y108" s="8">
        <f t="shared" si="48"/>
        <v>142.09902303795036</v>
      </c>
      <c r="Z108" s="8">
        <f t="shared" si="49"/>
        <v>96.83960921518015</v>
      </c>
      <c r="AA108" s="8">
        <f t="shared" si="50"/>
        <v>242.09902303795036</v>
      </c>
      <c r="AB108" s="8">
        <f t="shared" si="51"/>
        <v>0</v>
      </c>
      <c r="AC108" s="8">
        <f t="shared" si="52"/>
        <v>0</v>
      </c>
      <c r="AD108" s="8">
        <f t="shared" si="53"/>
        <v>242.09902303795036</v>
      </c>
    </row>
    <row r="109" spans="1:30" ht="12.75">
      <c r="A109" s="5">
        <v>99</v>
      </c>
      <c r="B109" s="5">
        <v>0.7796428142981471</v>
      </c>
      <c r="C109" s="5">
        <v>30</v>
      </c>
      <c r="D109" s="5">
        <v>150</v>
      </c>
      <c r="E109" s="8">
        <f>C109+(D109-C109)*B109</f>
        <v>123.55713771577766</v>
      </c>
      <c r="F109" s="9">
        <f t="shared" si="29"/>
        <v>0</v>
      </c>
      <c r="G109" s="8">
        <f t="shared" si="30"/>
        <v>0</v>
      </c>
      <c r="H109" s="8">
        <f t="shared" si="31"/>
        <v>83.55713771577766</v>
      </c>
      <c r="I109" s="8">
        <f t="shared" si="32"/>
        <v>4177.856885788883</v>
      </c>
      <c r="J109" s="8">
        <f t="shared" si="33"/>
        <v>4177.856885788883</v>
      </c>
      <c r="K109" s="10">
        <f t="shared" si="34"/>
        <v>0</v>
      </c>
      <c r="L109" s="10">
        <f t="shared" si="35"/>
        <v>0</v>
      </c>
      <c r="M109" s="10">
        <f t="shared" si="36"/>
        <v>43.55713771577766</v>
      </c>
      <c r="N109" s="10">
        <f t="shared" si="37"/>
        <v>2177.8568857888827</v>
      </c>
      <c r="O109" s="10">
        <f t="shared" si="38"/>
        <v>2177.8568857888827</v>
      </c>
      <c r="P109" s="10">
        <f t="shared" si="39"/>
        <v>0</v>
      </c>
      <c r="Q109" s="8">
        <f t="shared" si="40"/>
        <v>0</v>
      </c>
      <c r="R109" s="8">
        <f t="shared" si="41"/>
        <v>3.5571377157776567</v>
      </c>
      <c r="S109" s="8">
        <f t="shared" si="42"/>
        <v>177.85688578888283</v>
      </c>
      <c r="T109" s="8">
        <f t="shared" si="43"/>
        <v>177.85688578888283</v>
      </c>
      <c r="U109" s="8">
        <f t="shared" si="44"/>
        <v>36.44286228422234</v>
      </c>
      <c r="V109" s="8">
        <f t="shared" si="45"/>
        <v>91.10715571055586</v>
      </c>
      <c r="W109" s="5">
        <f t="shared" si="46"/>
        <v>0</v>
      </c>
      <c r="X109" s="5">
        <f t="shared" si="47"/>
        <v>0</v>
      </c>
      <c r="Y109" s="8">
        <f t="shared" si="48"/>
        <v>91.10715571055586</v>
      </c>
      <c r="Z109" s="8">
        <f t="shared" si="49"/>
        <v>76.44286228422234</v>
      </c>
      <c r="AA109" s="8">
        <f t="shared" si="50"/>
        <v>191.10715571055584</v>
      </c>
      <c r="AB109" s="8">
        <f t="shared" si="51"/>
        <v>0</v>
      </c>
      <c r="AC109" s="8">
        <f t="shared" si="52"/>
        <v>0</v>
      </c>
      <c r="AD109" s="8">
        <f t="shared" si="53"/>
        <v>191.10715571055584</v>
      </c>
    </row>
    <row r="110" spans="1:30" ht="12.75">
      <c r="A110" s="5">
        <v>100</v>
      </c>
      <c r="B110" s="5">
        <v>0.08340622210247162</v>
      </c>
      <c r="C110" s="5">
        <v>30</v>
      </c>
      <c r="D110" s="5">
        <v>150</v>
      </c>
      <c r="E110" s="8">
        <f>C110+(D110-C110)*B110</f>
        <v>40.008746652296594</v>
      </c>
      <c r="F110" s="9">
        <f t="shared" si="29"/>
        <v>0</v>
      </c>
      <c r="G110" s="8">
        <f t="shared" si="30"/>
        <v>0</v>
      </c>
      <c r="H110" s="8">
        <f t="shared" si="31"/>
        <v>0.008746652296593993</v>
      </c>
      <c r="I110" s="8">
        <f t="shared" si="32"/>
        <v>0.43733261482969965</v>
      </c>
      <c r="J110" s="8">
        <f t="shared" si="33"/>
        <v>0.43733261482969965</v>
      </c>
      <c r="K110" s="10">
        <f t="shared" si="34"/>
        <v>39.991253347703406</v>
      </c>
      <c r="L110" s="10">
        <f t="shared" si="35"/>
        <v>99.97813336925852</v>
      </c>
      <c r="M110" s="10">
        <f t="shared" si="36"/>
        <v>0</v>
      </c>
      <c r="N110" s="10">
        <f t="shared" si="37"/>
        <v>0</v>
      </c>
      <c r="O110" s="10">
        <f t="shared" si="38"/>
        <v>99.97813336925852</v>
      </c>
      <c r="P110" s="10">
        <f t="shared" si="39"/>
        <v>79.9912533477034</v>
      </c>
      <c r="Q110" s="8">
        <f t="shared" si="40"/>
        <v>199.9781333692585</v>
      </c>
      <c r="R110" s="8">
        <f t="shared" si="41"/>
        <v>0</v>
      </c>
      <c r="S110" s="8">
        <f t="shared" si="42"/>
        <v>0</v>
      </c>
      <c r="T110" s="8">
        <f t="shared" si="43"/>
        <v>199.9781333692585</v>
      </c>
      <c r="U110" s="8">
        <f t="shared" si="44"/>
        <v>119.9912533477034</v>
      </c>
      <c r="V110" s="8">
        <f t="shared" si="45"/>
        <v>299.9781333692585</v>
      </c>
      <c r="W110" s="5">
        <f t="shared" si="46"/>
        <v>0</v>
      </c>
      <c r="X110" s="5">
        <f t="shared" si="47"/>
        <v>0</v>
      </c>
      <c r="Y110" s="8">
        <f t="shared" si="48"/>
        <v>299.9781333692585</v>
      </c>
      <c r="Z110" s="8">
        <f t="shared" si="49"/>
        <v>159.9912533477034</v>
      </c>
      <c r="AA110" s="8">
        <f t="shared" si="50"/>
        <v>399.9781333692585</v>
      </c>
      <c r="AB110" s="8">
        <f t="shared" si="51"/>
        <v>0</v>
      </c>
      <c r="AC110" s="8">
        <f t="shared" si="52"/>
        <v>0</v>
      </c>
      <c r="AD110" s="8">
        <f t="shared" si="53"/>
        <v>399.9781333692585</v>
      </c>
    </row>
    <row r="111" spans="1:30" ht="12.75">
      <c r="A111" s="5"/>
      <c r="B111" s="5"/>
      <c r="C111" s="5"/>
      <c r="D111" s="5"/>
      <c r="E111" s="5"/>
      <c r="F111" s="5"/>
      <c r="G111" s="5"/>
      <c r="H111" s="5"/>
      <c r="I111" s="11"/>
      <c r="J111" s="11">
        <f>SUM(J11:J110)</f>
        <v>301837.5164499937</v>
      </c>
      <c r="K111" s="5"/>
      <c r="L111" s="5"/>
      <c r="M111" s="5"/>
      <c r="N111" s="11"/>
      <c r="O111" s="12">
        <f>SUM(O11:O110)</f>
        <v>143581.5334346869</v>
      </c>
      <c r="P111" s="5"/>
      <c r="Q111" s="5"/>
      <c r="R111" s="5"/>
      <c r="S111" s="11"/>
      <c r="T111" s="11">
        <f>SUM(T11:T110)</f>
        <v>39354.07861281695</v>
      </c>
      <c r="U111" s="5"/>
      <c r="V111" s="5"/>
      <c r="W111" s="5"/>
      <c r="X111" s="4"/>
      <c r="Y111" s="11">
        <f>SUM(Y11:Y110)</f>
        <v>15033.74131765344</v>
      </c>
      <c r="Z111" s="5"/>
      <c r="AA111" s="5"/>
      <c r="AB111" s="5"/>
      <c r="AC111" s="4"/>
      <c r="AD111" s="11">
        <f>SUM(AD11:AD110)</f>
        <v>25033.74131765344</v>
      </c>
    </row>
  </sheetData>
  <mergeCells count="16">
    <mergeCell ref="F7:J7"/>
    <mergeCell ref="F8:G8"/>
    <mergeCell ref="H8:I8"/>
    <mergeCell ref="A1:G1"/>
    <mergeCell ref="P7:T7"/>
    <mergeCell ref="K7:O7"/>
    <mergeCell ref="P8:Q8"/>
    <mergeCell ref="K8:L8"/>
    <mergeCell ref="M8:N8"/>
    <mergeCell ref="R8:S8"/>
    <mergeCell ref="Z7:AD7"/>
    <mergeCell ref="Z8:AA8"/>
    <mergeCell ref="AB8:AC8"/>
    <mergeCell ref="W8:X8"/>
    <mergeCell ref="U7:Y7"/>
    <mergeCell ref="U8:V8"/>
  </mergeCells>
  <printOptions/>
  <pageMargins left="0.68" right="0.39" top="0.64" bottom="0.66" header="0.17" footer="0.24"/>
  <pageSetup horizontalDpi="600" verticalDpi="6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1"/>
  <sheetViews>
    <sheetView workbookViewId="0" topLeftCell="A1">
      <selection activeCell="A1" sqref="A1"/>
    </sheetView>
  </sheetViews>
  <sheetFormatPr defaultColWidth="9.140625" defaultRowHeight="12.75"/>
  <sheetData>
    <row r="1" ht="12.75">
      <c r="A1">
        <v>150</v>
      </c>
    </row>
    <row r="2" ht="12.75">
      <c r="A2">
        <v>139</v>
      </c>
    </row>
    <row r="3" ht="12.75">
      <c r="A3">
        <v>109</v>
      </c>
    </row>
    <row r="4" ht="12.75">
      <c r="A4">
        <v>136</v>
      </c>
    </row>
    <row r="5" ht="12.75">
      <c r="A5">
        <v>107</v>
      </c>
    </row>
    <row r="6" ht="12.75">
      <c r="A6">
        <v>130</v>
      </c>
    </row>
    <row r="7" ht="12.75">
      <c r="A7">
        <v>157</v>
      </c>
    </row>
    <row r="8" ht="12.75">
      <c r="A8">
        <v>134</v>
      </c>
    </row>
    <row r="9" ht="12.75">
      <c r="A9">
        <v>142</v>
      </c>
    </row>
    <row r="10" ht="12.75">
      <c r="A10">
        <v>127</v>
      </c>
    </row>
    <row r="11" ht="12.75">
      <c r="A11">
        <v>114</v>
      </c>
    </row>
    <row r="12" ht="12.75">
      <c r="A12">
        <v>157</v>
      </c>
    </row>
    <row r="13" ht="12.75">
      <c r="A13">
        <v>131</v>
      </c>
    </row>
    <row r="14" ht="12.75">
      <c r="A14">
        <v>157</v>
      </c>
    </row>
    <row r="15" ht="12.75">
      <c r="A15">
        <v>148</v>
      </c>
    </row>
    <row r="16" ht="12.75">
      <c r="A16">
        <v>137</v>
      </c>
    </row>
    <row r="17" ht="12.75">
      <c r="A17">
        <v>129</v>
      </c>
    </row>
    <row r="18" ht="12.75">
      <c r="A18">
        <v>149</v>
      </c>
    </row>
    <row r="19" ht="12.75">
      <c r="A19">
        <v>145</v>
      </c>
    </row>
    <row r="20" ht="12.75">
      <c r="A20">
        <v>120</v>
      </c>
    </row>
    <row r="21" ht="12.75">
      <c r="A21">
        <v>151</v>
      </c>
    </row>
    <row r="22" ht="12.75">
      <c r="A22">
        <v>81</v>
      </c>
    </row>
    <row r="23" ht="12.75">
      <c r="A23">
        <v>130</v>
      </c>
    </row>
    <row r="24" ht="12.75">
      <c r="A24">
        <v>82</v>
      </c>
    </row>
    <row r="25" ht="12.75">
      <c r="A25">
        <v>99</v>
      </c>
    </row>
    <row r="26" ht="12.75">
      <c r="A26">
        <v>122</v>
      </c>
    </row>
    <row r="27" ht="12.75">
      <c r="A27">
        <v>144</v>
      </c>
    </row>
    <row r="28" ht="12.75">
      <c r="A28">
        <v>157</v>
      </c>
    </row>
    <row r="29" ht="12.75">
      <c r="A29">
        <v>83</v>
      </c>
    </row>
    <row r="30" ht="12.75">
      <c r="A30">
        <v>109</v>
      </c>
    </row>
    <row r="31" ht="12.75">
      <c r="A31">
        <v>125</v>
      </c>
    </row>
    <row r="32" ht="12.75">
      <c r="A32">
        <v>151</v>
      </c>
    </row>
    <row r="33" ht="12.75">
      <c r="A33">
        <v>79</v>
      </c>
    </row>
    <row r="34" ht="12.75">
      <c r="A34">
        <v>145</v>
      </c>
    </row>
    <row r="35" ht="12.75">
      <c r="A35">
        <v>74</v>
      </c>
    </row>
    <row r="36" ht="12.75">
      <c r="A36">
        <v>103</v>
      </c>
    </row>
    <row r="37" ht="12.75">
      <c r="A37">
        <v>91</v>
      </c>
    </row>
    <row r="38" ht="12.75">
      <c r="A38">
        <v>124</v>
      </c>
    </row>
    <row r="39" ht="12.75">
      <c r="A39">
        <v>101</v>
      </c>
    </row>
    <row r="40" ht="12.75">
      <c r="A40">
        <v>88</v>
      </c>
    </row>
    <row r="41" ht="12.75">
      <c r="A41">
        <v>100</v>
      </c>
    </row>
    <row r="42" ht="12.75">
      <c r="A42">
        <v>151</v>
      </c>
    </row>
    <row r="43" ht="12.75">
      <c r="A43">
        <v>99</v>
      </c>
    </row>
    <row r="44" ht="12.75">
      <c r="A44">
        <v>93</v>
      </c>
    </row>
    <row r="45" ht="12.75">
      <c r="A45">
        <v>106</v>
      </c>
    </row>
    <row r="46" ht="12.75">
      <c r="A46">
        <v>103</v>
      </c>
    </row>
    <row r="47" ht="12.75">
      <c r="A47">
        <v>124</v>
      </c>
    </row>
    <row r="48" ht="12.75">
      <c r="A48">
        <v>75</v>
      </c>
    </row>
    <row r="49" ht="12.75">
      <c r="A49">
        <v>75</v>
      </c>
    </row>
    <row r="50" ht="12.75">
      <c r="A50">
        <v>127</v>
      </c>
    </row>
    <row r="51" ht="12.75">
      <c r="A51">
        <v>142</v>
      </c>
    </row>
    <row r="52" ht="12.75">
      <c r="A52">
        <v>85</v>
      </c>
    </row>
    <row r="53" ht="12.75">
      <c r="A53">
        <v>102</v>
      </c>
    </row>
    <row r="54" ht="12.75">
      <c r="A54">
        <v>134</v>
      </c>
    </row>
    <row r="55" ht="12.75">
      <c r="A55">
        <v>107</v>
      </c>
    </row>
    <row r="56" ht="12.75">
      <c r="A56">
        <v>113</v>
      </c>
    </row>
    <row r="57" ht="12.75">
      <c r="A57">
        <v>89</v>
      </c>
    </row>
    <row r="58" ht="12.75">
      <c r="A58">
        <v>123</v>
      </c>
    </row>
    <row r="59" ht="12.75">
      <c r="A59">
        <v>137</v>
      </c>
    </row>
    <row r="60" ht="12.75">
      <c r="A60">
        <v>82</v>
      </c>
    </row>
    <row r="61" ht="12.75">
      <c r="A61">
        <v>72</v>
      </c>
    </row>
    <row r="62" ht="12.75">
      <c r="A62">
        <v>111</v>
      </c>
    </row>
    <row r="63" ht="12.75">
      <c r="A63">
        <v>82</v>
      </c>
    </row>
    <row r="64" ht="12.75">
      <c r="A64">
        <v>155</v>
      </c>
    </row>
    <row r="65" ht="12.75">
      <c r="A65">
        <v>149</v>
      </c>
    </row>
    <row r="66" ht="12.75">
      <c r="A66">
        <v>152</v>
      </c>
    </row>
    <row r="67" ht="12.75">
      <c r="A67">
        <v>82</v>
      </c>
    </row>
    <row r="68" ht="12.75">
      <c r="A68">
        <v>84</v>
      </c>
    </row>
    <row r="69" ht="12.75">
      <c r="A69">
        <v>126</v>
      </c>
    </row>
    <row r="70" ht="12.75">
      <c r="A70">
        <v>141</v>
      </c>
    </row>
    <row r="71" ht="12.75">
      <c r="A71">
        <v>86</v>
      </c>
    </row>
    <row r="72" ht="12.75">
      <c r="A72">
        <v>137</v>
      </c>
    </row>
    <row r="73" ht="12.75">
      <c r="A73">
        <v>78</v>
      </c>
    </row>
    <row r="74" ht="12.75">
      <c r="A74">
        <v>135</v>
      </c>
    </row>
    <row r="75" ht="12.75">
      <c r="A75">
        <v>75</v>
      </c>
    </row>
    <row r="76" ht="12.75">
      <c r="A76">
        <v>106</v>
      </c>
    </row>
    <row r="77" ht="12.75">
      <c r="A77">
        <v>110</v>
      </c>
    </row>
    <row r="78" ht="12.75">
      <c r="A78">
        <v>139</v>
      </c>
    </row>
    <row r="79" ht="12.75">
      <c r="A79">
        <v>147</v>
      </c>
    </row>
    <row r="80" ht="12.75">
      <c r="A80">
        <v>111</v>
      </c>
    </row>
    <row r="81" ht="12.75">
      <c r="A81">
        <v>139</v>
      </c>
    </row>
    <row r="82" ht="12.75">
      <c r="A82">
        <v>89</v>
      </c>
    </row>
    <row r="83" ht="12.75">
      <c r="A83">
        <v>134</v>
      </c>
    </row>
    <row r="84" ht="12.75">
      <c r="A84">
        <v>107</v>
      </c>
    </row>
    <row r="85" ht="12.75">
      <c r="A85">
        <v>151</v>
      </c>
    </row>
    <row r="86" ht="12.75">
      <c r="A86">
        <v>86</v>
      </c>
    </row>
    <row r="87" ht="12.75">
      <c r="A87">
        <v>137</v>
      </c>
    </row>
    <row r="88" ht="12.75">
      <c r="A88">
        <v>132</v>
      </c>
    </row>
    <row r="89" ht="12.75">
      <c r="A89">
        <v>137</v>
      </c>
    </row>
    <row r="90" ht="12.75">
      <c r="A90">
        <v>140</v>
      </c>
    </row>
    <row r="91" ht="12.75">
      <c r="A91">
        <v>108</v>
      </c>
    </row>
    <row r="92" ht="12.75">
      <c r="A92">
        <v>87</v>
      </c>
    </row>
    <row r="93" ht="12.75">
      <c r="A93">
        <v>137</v>
      </c>
    </row>
    <row r="94" ht="12.75">
      <c r="A94">
        <v>91</v>
      </c>
    </row>
    <row r="95" ht="12.75">
      <c r="A95">
        <v>128</v>
      </c>
    </row>
    <row r="96" ht="12.75">
      <c r="A96">
        <v>130</v>
      </c>
    </row>
    <row r="97" ht="12.75">
      <c r="A97">
        <v>92</v>
      </c>
    </row>
    <row r="98" ht="12.75">
      <c r="A98">
        <v>109</v>
      </c>
    </row>
    <row r="99" ht="12.75">
      <c r="A99">
        <v>99</v>
      </c>
    </row>
    <row r="100" ht="12.75">
      <c r="A100">
        <v>115</v>
      </c>
    </row>
    <row r="101" ht="12.75">
      <c r="A101" s="1">
        <f>SUM(A1:A100)</f>
        <v>11750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SELF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ANUJ</dc:creator>
  <cp:keywords/>
  <dc:description/>
  <cp:lastModifiedBy>wel</cp:lastModifiedBy>
  <cp:lastPrinted>2007-06-05T12:49:19Z</cp:lastPrinted>
  <dcterms:created xsi:type="dcterms:W3CDTF">2007-06-03T06:45:40Z</dcterms:created>
  <dcterms:modified xsi:type="dcterms:W3CDTF">2011-02-11T10:14:50Z</dcterms:modified>
  <cp:category/>
  <cp:version/>
  <cp:contentType/>
  <cp:contentStatus/>
</cp:coreProperties>
</file>