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<sst xmlns="http://schemas.openxmlformats.org/spreadsheetml/2006/main" count="48" uniqueCount="19">
  <si>
    <t>Lower Level Demand</t>
  </si>
  <si>
    <t>upper level demand</t>
  </si>
  <si>
    <t>demand</t>
  </si>
  <si>
    <t>Shortage</t>
  </si>
  <si>
    <t>Total</t>
  </si>
  <si>
    <t>Rand. No.</t>
  </si>
  <si>
    <t>Lower Demand</t>
  </si>
  <si>
    <t>Upper Demand</t>
  </si>
  <si>
    <t>Agg. Demand</t>
  </si>
  <si>
    <t>Holding</t>
  </si>
  <si>
    <t>Units</t>
  </si>
  <si>
    <t>Cost</t>
  </si>
  <si>
    <t>Unit</t>
  </si>
  <si>
    <t>10 Units</t>
  </si>
  <si>
    <t>20 Units</t>
  </si>
  <si>
    <t>30 Units</t>
  </si>
  <si>
    <t>40 Units</t>
  </si>
  <si>
    <t>50 Units</t>
  </si>
  <si>
    <t>TARGET INVENTORY FOR JAMMU BRANCH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</si>
</sst>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4" sqref="H4"/>
    </sheetView>
  </sheetViews>
  <sheetFormatPr defaultColWidth="9.140625" defaultRowHeight="12.75"/>
  <cols>
    <col min="1" max="1" width="4.140625" style="0" customWidth="1"/>
    <col min="3" max="3" width="4.57421875" style="0" customWidth="1"/>
    <col min="4" max="4" width="4.7109375" style="0" customWidth="1"/>
    <col min="5" max="5" width="4.57421875" style="0" customWidth="1"/>
    <col min="6" max="6" width="6.140625" style="0" customWidth="1"/>
    <col min="7" max="7" width="4.421875" style="0" customWidth="1"/>
    <col min="8" max="8" width="5.7109375" style="0" customWidth="1"/>
    <col min="9" max="9" width="8.140625" style="0" customWidth="1"/>
    <col min="10" max="10" width="7.57421875" style="2" customWidth="1"/>
    <col min="11" max="11" width="6.140625" style="0" customWidth="1"/>
    <col min="12" max="12" width="5.7109375" style="0" customWidth="1"/>
    <col min="13" max="13" width="6.140625" style="0" customWidth="1"/>
    <col min="14" max="14" width="6.8515625" style="0" customWidth="1"/>
    <col min="15" max="15" width="7.140625" style="2" customWidth="1"/>
    <col min="16" max="16" width="6.140625" style="0" customWidth="1"/>
    <col min="17" max="17" width="6.00390625" style="0" customWidth="1"/>
    <col min="18" max="18" width="6.140625" style="0" customWidth="1"/>
    <col min="19" max="19" width="5.421875" style="3" customWidth="1"/>
    <col min="20" max="20" width="7.140625" style="2" customWidth="1"/>
    <col min="21" max="21" width="7.140625" style="0" customWidth="1"/>
    <col min="22" max="23" width="6.57421875" style="0" customWidth="1"/>
    <col min="24" max="24" width="6.00390625" style="0" customWidth="1"/>
    <col min="25" max="25" width="6.28125" style="2" customWidth="1"/>
    <col min="26" max="26" width="7.140625" style="0" customWidth="1"/>
    <col min="27" max="28" width="6.57421875" style="0" customWidth="1"/>
    <col min="29" max="29" width="6.00390625" style="0" customWidth="1"/>
    <col min="30" max="30" width="6.28125" style="2" customWidth="1"/>
  </cols>
  <sheetData>
    <row r="1" spans="1:30" ht="12.75">
      <c r="A1" s="13" t="s">
        <v>18</v>
      </c>
      <c r="B1" s="14"/>
      <c r="C1" s="14"/>
      <c r="D1" s="14"/>
      <c r="E1" s="14"/>
      <c r="F1" s="14"/>
      <c r="G1" s="14"/>
      <c r="H1" s="14"/>
      <c r="I1" s="1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5"/>
      <c r="B2" s="4"/>
      <c r="C2" s="4"/>
      <c r="D2" s="4"/>
      <c r="E2" s="4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6" t="s">
        <v>6</v>
      </c>
      <c r="B3" s="6"/>
      <c r="C3" s="4">
        <v>5</v>
      </c>
      <c r="D3" s="4"/>
      <c r="E3" s="4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2.75">
      <c r="A4" s="6" t="s">
        <v>7</v>
      </c>
      <c r="B4" s="6"/>
      <c r="C4" s="4">
        <v>35</v>
      </c>
      <c r="D4" s="4"/>
      <c r="E4" s="4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6" t="s">
        <v>8</v>
      </c>
      <c r="B5" s="6"/>
      <c r="C5" s="4">
        <v>23</v>
      </c>
      <c r="D5" s="4"/>
      <c r="E5" s="4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4"/>
      <c r="B7" s="4" t="s">
        <v>5</v>
      </c>
      <c r="C7" s="4" t="s">
        <v>0</v>
      </c>
      <c r="D7" s="4" t="s">
        <v>1</v>
      </c>
      <c r="E7" s="4" t="s">
        <v>2</v>
      </c>
      <c r="F7" s="16" t="s">
        <v>13</v>
      </c>
      <c r="G7" s="16"/>
      <c r="H7" s="16"/>
      <c r="I7" s="16"/>
      <c r="J7" s="16"/>
      <c r="K7" s="16" t="s">
        <v>14</v>
      </c>
      <c r="L7" s="16"/>
      <c r="M7" s="16"/>
      <c r="N7" s="16"/>
      <c r="O7" s="16"/>
      <c r="P7" s="16" t="s">
        <v>15</v>
      </c>
      <c r="Q7" s="16"/>
      <c r="R7" s="16"/>
      <c r="S7" s="16"/>
      <c r="T7" s="16"/>
      <c r="U7" s="16" t="s">
        <v>16</v>
      </c>
      <c r="V7" s="16"/>
      <c r="W7" s="16"/>
      <c r="X7" s="16"/>
      <c r="Y7" s="16"/>
      <c r="Z7" s="16" t="s">
        <v>17</v>
      </c>
      <c r="AA7" s="16"/>
      <c r="AB7" s="16"/>
      <c r="AC7" s="16"/>
      <c r="AD7" s="16"/>
    </row>
    <row r="8" spans="1:30" ht="12.75">
      <c r="A8" s="4"/>
      <c r="B8" s="4"/>
      <c r="C8" s="4"/>
      <c r="D8" s="4"/>
      <c r="E8" s="4"/>
      <c r="F8" s="16" t="s">
        <v>9</v>
      </c>
      <c r="G8" s="16"/>
      <c r="H8" s="16" t="s">
        <v>3</v>
      </c>
      <c r="I8" s="16"/>
      <c r="J8" s="7" t="s">
        <v>4</v>
      </c>
      <c r="K8" s="16" t="s">
        <v>9</v>
      </c>
      <c r="L8" s="16"/>
      <c r="M8" s="16" t="s">
        <v>3</v>
      </c>
      <c r="N8" s="16"/>
      <c r="O8" s="7" t="s">
        <v>4</v>
      </c>
      <c r="P8" s="16" t="s">
        <v>9</v>
      </c>
      <c r="Q8" s="16"/>
      <c r="R8" s="16" t="s">
        <v>3</v>
      </c>
      <c r="S8" s="16"/>
      <c r="T8" s="7" t="s">
        <v>4</v>
      </c>
      <c r="U8" s="16" t="s">
        <v>9</v>
      </c>
      <c r="V8" s="16"/>
      <c r="W8" s="16" t="s">
        <v>3</v>
      </c>
      <c r="X8" s="16"/>
      <c r="Y8" s="4" t="s">
        <v>4</v>
      </c>
      <c r="Z8" s="16" t="s">
        <v>9</v>
      </c>
      <c r="AA8" s="16"/>
      <c r="AB8" s="16" t="s">
        <v>3</v>
      </c>
      <c r="AC8" s="16"/>
      <c r="AD8" s="4" t="s">
        <v>4</v>
      </c>
    </row>
    <row r="9" spans="1:30" ht="12.75">
      <c r="A9" s="4"/>
      <c r="B9" s="4"/>
      <c r="C9" s="4"/>
      <c r="D9" s="4"/>
      <c r="E9" s="4"/>
      <c r="F9" s="7" t="s">
        <v>10</v>
      </c>
      <c r="G9" s="7" t="s">
        <v>11</v>
      </c>
      <c r="H9" s="7" t="s">
        <v>12</v>
      </c>
      <c r="I9" s="7" t="s">
        <v>11</v>
      </c>
      <c r="J9" s="7"/>
      <c r="K9" s="7" t="s">
        <v>12</v>
      </c>
      <c r="L9" s="7" t="s">
        <v>11</v>
      </c>
      <c r="M9" s="7" t="s">
        <v>12</v>
      </c>
      <c r="N9" s="7" t="s">
        <v>11</v>
      </c>
      <c r="O9" s="7"/>
      <c r="P9" s="7" t="s">
        <v>12</v>
      </c>
      <c r="Q9" s="7" t="s">
        <v>11</v>
      </c>
      <c r="R9" s="7" t="s">
        <v>12</v>
      </c>
      <c r="S9" s="7" t="s">
        <v>11</v>
      </c>
      <c r="T9" s="7"/>
      <c r="U9" s="7" t="s">
        <v>12</v>
      </c>
      <c r="V9" s="7" t="s">
        <v>11</v>
      </c>
      <c r="W9" s="7" t="s">
        <v>12</v>
      </c>
      <c r="X9" s="7" t="s">
        <v>11</v>
      </c>
      <c r="Y9" s="4"/>
      <c r="Z9" s="7" t="s">
        <v>12</v>
      </c>
      <c r="AA9" s="7" t="s">
        <v>11</v>
      </c>
      <c r="AB9" s="7" t="s">
        <v>12</v>
      </c>
      <c r="AC9" s="7" t="s">
        <v>11</v>
      </c>
      <c r="AD9" s="4"/>
    </row>
    <row r="10" spans="1:30" ht="12.75">
      <c r="A10" s="4"/>
      <c r="B10" s="4"/>
      <c r="C10" s="4"/>
      <c r="D10" s="4"/>
      <c r="E10" s="4"/>
      <c r="F10" s="4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4">
        <v>1</v>
      </c>
      <c r="B11" s="4">
        <v>0.05808539887917008</v>
      </c>
      <c r="C11" s="4">
        <v>5</v>
      </c>
      <c r="D11" s="4">
        <v>35</v>
      </c>
      <c r="E11" s="8">
        <f aca="true" t="shared" si="0" ref="E11:E28">C11+(D11-C11)*B11</f>
        <v>6.742561966375103</v>
      </c>
      <c r="F11" s="9">
        <f>IF(E11&gt;10,0,10-E11)</f>
        <v>3.257438033624897</v>
      </c>
      <c r="G11" s="8">
        <f>2.5*F11</f>
        <v>8.143595084062243</v>
      </c>
      <c r="H11" s="8">
        <f>IF(E11&gt;10,E11-10,0)</f>
        <v>0</v>
      </c>
      <c r="I11" s="8">
        <f>H11*50</f>
        <v>0</v>
      </c>
      <c r="J11" s="8">
        <f>I11+G11</f>
        <v>8.143595084062243</v>
      </c>
      <c r="K11" s="10">
        <f>IF(E11&gt;20,0,20-E11)</f>
        <v>13.257438033624897</v>
      </c>
      <c r="L11" s="10">
        <f>K11*2.5</f>
        <v>33.14359508406224</v>
      </c>
      <c r="M11" s="10">
        <f>IF(E11&gt;20,E11-20,0)</f>
        <v>0</v>
      </c>
      <c r="N11" s="10">
        <f>M11*50</f>
        <v>0</v>
      </c>
      <c r="O11" s="10">
        <f>L11+N11</f>
        <v>33.14359508406224</v>
      </c>
      <c r="P11" s="10">
        <f>IF(E11&gt;30,0,30-E11)</f>
        <v>23.257438033624897</v>
      </c>
      <c r="Q11" s="8">
        <f>P11*2.5</f>
        <v>58.14359508406224</v>
      </c>
      <c r="R11" s="8">
        <f>IF(E11&gt;30,E11-30,0)</f>
        <v>0</v>
      </c>
      <c r="S11" s="8">
        <f>R11*50</f>
        <v>0</v>
      </c>
      <c r="T11" s="8">
        <f>S11+Q11</f>
        <v>58.14359508406224</v>
      </c>
      <c r="U11" s="8">
        <f>IF(E11&gt;40,0,40-E11)</f>
        <v>33.257438033624894</v>
      </c>
      <c r="V11" s="8">
        <f>U11*2.5</f>
        <v>83.14359508406224</v>
      </c>
      <c r="W11" s="4">
        <f>IF(E11&gt;40,E11-40,0)</f>
        <v>0</v>
      </c>
      <c r="X11" s="4">
        <f>W11*50</f>
        <v>0</v>
      </c>
      <c r="Y11" s="8">
        <f>X11+V11</f>
        <v>83.14359508406224</v>
      </c>
      <c r="Z11" s="8">
        <f>IF(E11&gt;50,0,50-E11)</f>
        <v>43.257438033624894</v>
      </c>
      <c r="AA11" s="8">
        <f>Z11*2.5</f>
        <v>108.14359508406224</v>
      </c>
      <c r="AB11" s="4">
        <f>IF(E11&gt;50,E11-50,0)</f>
        <v>0</v>
      </c>
      <c r="AC11" s="4">
        <f>AB11*50</f>
        <v>0</v>
      </c>
      <c r="AD11" s="8">
        <f>AC11+AA11</f>
        <v>108.14359508406224</v>
      </c>
    </row>
    <row r="12" spans="1:30" ht="12.75">
      <c r="A12" s="4">
        <v>2</v>
      </c>
      <c r="B12" s="4">
        <v>0.2454376269518761</v>
      </c>
      <c r="C12" s="4">
        <v>5</v>
      </c>
      <c r="D12" s="4">
        <v>35</v>
      </c>
      <c r="E12" s="8">
        <f t="shared" si="0"/>
        <v>12.363128808556283</v>
      </c>
      <c r="F12" s="9">
        <f aca="true" t="shared" si="1" ref="F12:F75">IF(E12&gt;10,0,10-E12)</f>
        <v>0</v>
      </c>
      <c r="G12" s="8">
        <f aca="true" t="shared" si="2" ref="G12:G75">2.5*F12</f>
        <v>0</v>
      </c>
      <c r="H12" s="8">
        <f aca="true" t="shared" si="3" ref="H12:H75">IF(E12&gt;10,E12-10,0)</f>
        <v>2.363128808556283</v>
      </c>
      <c r="I12" s="8">
        <f aca="true" t="shared" si="4" ref="I12:I75">H12*50</f>
        <v>118.15644042781415</v>
      </c>
      <c r="J12" s="8">
        <f aca="true" t="shared" si="5" ref="J12:J75">I12+G12</f>
        <v>118.15644042781415</v>
      </c>
      <c r="K12" s="10">
        <f aca="true" t="shared" si="6" ref="K12:K75">IF(E12&gt;20,0,20-E12)</f>
        <v>7.636871191443717</v>
      </c>
      <c r="L12" s="10">
        <f aca="true" t="shared" si="7" ref="L12:L75">K12*2.5</f>
        <v>19.092177978609293</v>
      </c>
      <c r="M12" s="10">
        <f aca="true" t="shared" si="8" ref="M12:M75">IF(E12&gt;20,E12-20,0)</f>
        <v>0</v>
      </c>
      <c r="N12" s="10">
        <f aca="true" t="shared" si="9" ref="N12:N75">M12*50</f>
        <v>0</v>
      </c>
      <c r="O12" s="10">
        <f aca="true" t="shared" si="10" ref="O12:O75">L12+N12</f>
        <v>19.092177978609293</v>
      </c>
      <c r="P12" s="10">
        <f aca="true" t="shared" si="11" ref="P12:P75">IF(E12&gt;30,0,30-E12)</f>
        <v>17.636871191443717</v>
      </c>
      <c r="Q12" s="8">
        <f aca="true" t="shared" si="12" ref="Q12:Q75">P12*2.5</f>
        <v>44.09217797860929</v>
      </c>
      <c r="R12" s="8">
        <f aca="true" t="shared" si="13" ref="R12:R75">IF(E12&gt;30,E12-30,0)</f>
        <v>0</v>
      </c>
      <c r="S12" s="8">
        <f aca="true" t="shared" si="14" ref="S12:S75">R12*50</f>
        <v>0</v>
      </c>
      <c r="T12" s="8">
        <f aca="true" t="shared" si="15" ref="T12:T75">S12+Q12</f>
        <v>44.09217797860929</v>
      </c>
      <c r="U12" s="8">
        <f aca="true" t="shared" si="16" ref="U12:U75">IF(E12&gt;40,0,40-E12)</f>
        <v>27.636871191443717</v>
      </c>
      <c r="V12" s="8">
        <f aca="true" t="shared" si="17" ref="V12:V75">U12*2.5</f>
        <v>69.0921779786093</v>
      </c>
      <c r="W12" s="4">
        <f aca="true" t="shared" si="18" ref="W12:W75">IF(E12&gt;40,E12-40,0)</f>
        <v>0</v>
      </c>
      <c r="X12" s="4">
        <f aca="true" t="shared" si="19" ref="X12:X75">W12*50</f>
        <v>0</v>
      </c>
      <c r="Y12" s="8">
        <f aca="true" t="shared" si="20" ref="Y12:Y75">X12+V12</f>
        <v>69.0921779786093</v>
      </c>
      <c r="Z12" s="8">
        <f aca="true" t="shared" si="21" ref="Z12:Z75">IF(E12&gt;50,0,50-E12)</f>
        <v>37.63687119144372</v>
      </c>
      <c r="AA12" s="8">
        <f aca="true" t="shared" si="22" ref="AA12:AA75">Z12*2.5</f>
        <v>94.0921779786093</v>
      </c>
      <c r="AB12" s="4">
        <f aca="true" t="shared" si="23" ref="AB12:AB75">IF(E12&gt;50,E12-50,0)</f>
        <v>0</v>
      </c>
      <c r="AC12" s="4">
        <f aca="true" t="shared" si="24" ref="AC12:AC75">AB12*50</f>
        <v>0</v>
      </c>
      <c r="AD12" s="8">
        <f aca="true" t="shared" si="25" ref="AD12:AD75">AC12+AA12</f>
        <v>94.0921779786093</v>
      </c>
    </row>
    <row r="13" spans="1:30" ht="12.75">
      <c r="A13" s="4">
        <v>3</v>
      </c>
      <c r="B13" s="4">
        <v>0.6542612943751565</v>
      </c>
      <c r="C13" s="4">
        <v>5</v>
      </c>
      <c r="D13" s="4">
        <v>35</v>
      </c>
      <c r="E13" s="8">
        <f t="shared" si="0"/>
        <v>24.627838831254692</v>
      </c>
      <c r="F13" s="9">
        <f t="shared" si="1"/>
        <v>0</v>
      </c>
      <c r="G13" s="8">
        <f t="shared" si="2"/>
        <v>0</v>
      </c>
      <c r="H13" s="8">
        <f t="shared" si="3"/>
        <v>14.627838831254692</v>
      </c>
      <c r="I13" s="8">
        <f t="shared" si="4"/>
        <v>731.3919415627346</v>
      </c>
      <c r="J13" s="8">
        <f t="shared" si="5"/>
        <v>731.3919415627346</v>
      </c>
      <c r="K13" s="10">
        <f t="shared" si="6"/>
        <v>0</v>
      </c>
      <c r="L13" s="10">
        <f t="shared" si="7"/>
        <v>0</v>
      </c>
      <c r="M13" s="10">
        <f t="shared" si="8"/>
        <v>4.627838831254692</v>
      </c>
      <c r="N13" s="10">
        <f t="shared" si="9"/>
        <v>231.39194156273462</v>
      </c>
      <c r="O13" s="10">
        <f t="shared" si="10"/>
        <v>231.39194156273462</v>
      </c>
      <c r="P13" s="10">
        <f t="shared" si="11"/>
        <v>5.372161168745308</v>
      </c>
      <c r="Q13" s="8">
        <f t="shared" si="12"/>
        <v>13.43040292186327</v>
      </c>
      <c r="R13" s="8">
        <f t="shared" si="13"/>
        <v>0</v>
      </c>
      <c r="S13" s="8">
        <f t="shared" si="14"/>
        <v>0</v>
      </c>
      <c r="T13" s="8">
        <f t="shared" si="15"/>
        <v>13.43040292186327</v>
      </c>
      <c r="U13" s="8">
        <f t="shared" si="16"/>
        <v>15.372161168745308</v>
      </c>
      <c r="V13" s="8">
        <f t="shared" si="17"/>
        <v>38.43040292186327</v>
      </c>
      <c r="W13" s="4">
        <f t="shared" si="18"/>
        <v>0</v>
      </c>
      <c r="X13" s="4">
        <f t="shared" si="19"/>
        <v>0</v>
      </c>
      <c r="Y13" s="8">
        <f t="shared" si="20"/>
        <v>38.43040292186327</v>
      </c>
      <c r="Z13" s="8">
        <f t="shared" si="21"/>
        <v>25.372161168745308</v>
      </c>
      <c r="AA13" s="8">
        <f t="shared" si="22"/>
        <v>63.43040292186327</v>
      </c>
      <c r="AB13" s="4">
        <f t="shared" si="23"/>
        <v>0</v>
      </c>
      <c r="AC13" s="4">
        <f t="shared" si="24"/>
        <v>0</v>
      </c>
      <c r="AD13" s="8">
        <f t="shared" si="25"/>
        <v>63.43040292186327</v>
      </c>
    </row>
    <row r="14" spans="1:30" ht="12.75">
      <c r="A14" s="4">
        <v>4</v>
      </c>
      <c r="B14" s="4">
        <v>0.7114990584115413</v>
      </c>
      <c r="C14" s="4">
        <v>5</v>
      </c>
      <c r="D14" s="4">
        <v>35</v>
      </c>
      <c r="E14" s="8">
        <f t="shared" si="0"/>
        <v>26.34497175234624</v>
      </c>
      <c r="F14" s="9">
        <f t="shared" si="1"/>
        <v>0</v>
      </c>
      <c r="G14" s="8">
        <f t="shared" si="2"/>
        <v>0</v>
      </c>
      <c r="H14" s="8">
        <f t="shared" si="3"/>
        <v>16.34497175234624</v>
      </c>
      <c r="I14" s="8">
        <f t="shared" si="4"/>
        <v>817.248587617312</v>
      </c>
      <c r="J14" s="8">
        <f t="shared" si="5"/>
        <v>817.248587617312</v>
      </c>
      <c r="K14" s="10">
        <f t="shared" si="6"/>
        <v>0</v>
      </c>
      <c r="L14" s="10">
        <f t="shared" si="7"/>
        <v>0</v>
      </c>
      <c r="M14" s="10">
        <f t="shared" si="8"/>
        <v>6.34497175234624</v>
      </c>
      <c r="N14" s="10">
        <f t="shared" si="9"/>
        <v>317.24858761731196</v>
      </c>
      <c r="O14" s="10">
        <f t="shared" si="10"/>
        <v>317.24858761731196</v>
      </c>
      <c r="P14" s="10">
        <f t="shared" si="11"/>
        <v>3.6550282476537603</v>
      </c>
      <c r="Q14" s="8">
        <f t="shared" si="12"/>
        <v>9.1375706191344</v>
      </c>
      <c r="R14" s="8">
        <f t="shared" si="13"/>
        <v>0</v>
      </c>
      <c r="S14" s="8">
        <f t="shared" si="14"/>
        <v>0</v>
      </c>
      <c r="T14" s="8">
        <f t="shared" si="15"/>
        <v>9.1375706191344</v>
      </c>
      <c r="U14" s="8">
        <f t="shared" si="16"/>
        <v>13.65502824765376</v>
      </c>
      <c r="V14" s="8">
        <f t="shared" si="17"/>
        <v>34.1375706191344</v>
      </c>
      <c r="W14" s="4">
        <f t="shared" si="18"/>
        <v>0</v>
      </c>
      <c r="X14" s="4">
        <f t="shared" si="19"/>
        <v>0</v>
      </c>
      <c r="Y14" s="8">
        <f t="shared" si="20"/>
        <v>34.1375706191344</v>
      </c>
      <c r="Z14" s="8">
        <f t="shared" si="21"/>
        <v>23.65502824765376</v>
      </c>
      <c r="AA14" s="8">
        <f t="shared" si="22"/>
        <v>59.1375706191344</v>
      </c>
      <c r="AB14" s="4">
        <f t="shared" si="23"/>
        <v>0</v>
      </c>
      <c r="AC14" s="4">
        <f t="shared" si="24"/>
        <v>0</v>
      </c>
      <c r="AD14" s="8">
        <f t="shared" si="25"/>
        <v>59.1375706191344</v>
      </c>
    </row>
    <row r="15" spans="1:30" ht="12.75">
      <c r="A15" s="4">
        <v>5</v>
      </c>
      <c r="B15" s="4">
        <v>0.8435796597467444</v>
      </c>
      <c r="C15" s="4">
        <v>5</v>
      </c>
      <c r="D15" s="4">
        <v>35</v>
      </c>
      <c r="E15" s="8">
        <f t="shared" si="0"/>
        <v>30.307389792402333</v>
      </c>
      <c r="F15" s="9">
        <f t="shared" si="1"/>
        <v>0</v>
      </c>
      <c r="G15" s="8">
        <f t="shared" si="2"/>
        <v>0</v>
      </c>
      <c r="H15" s="8">
        <f t="shared" si="3"/>
        <v>20.307389792402333</v>
      </c>
      <c r="I15" s="8">
        <f t="shared" si="4"/>
        <v>1015.3694896201166</v>
      </c>
      <c r="J15" s="8">
        <f t="shared" si="5"/>
        <v>1015.3694896201166</v>
      </c>
      <c r="K15" s="10">
        <f t="shared" si="6"/>
        <v>0</v>
      </c>
      <c r="L15" s="10">
        <f t="shared" si="7"/>
        <v>0</v>
      </c>
      <c r="M15" s="10">
        <f t="shared" si="8"/>
        <v>10.307389792402333</v>
      </c>
      <c r="N15" s="10">
        <f t="shared" si="9"/>
        <v>515.3694896201166</v>
      </c>
      <c r="O15" s="10">
        <f t="shared" si="10"/>
        <v>515.3694896201166</v>
      </c>
      <c r="P15" s="10">
        <f t="shared" si="11"/>
        <v>0</v>
      </c>
      <c r="Q15" s="8">
        <f t="shared" si="12"/>
        <v>0</v>
      </c>
      <c r="R15" s="8">
        <f t="shared" si="13"/>
        <v>0.3073897924023328</v>
      </c>
      <c r="S15" s="8">
        <f t="shared" si="14"/>
        <v>15.369489620116639</v>
      </c>
      <c r="T15" s="8">
        <f t="shared" si="15"/>
        <v>15.369489620116639</v>
      </c>
      <c r="U15" s="8">
        <f t="shared" si="16"/>
        <v>9.692610207597667</v>
      </c>
      <c r="V15" s="8">
        <f t="shared" si="17"/>
        <v>24.231525518994168</v>
      </c>
      <c r="W15" s="4">
        <f t="shared" si="18"/>
        <v>0</v>
      </c>
      <c r="X15" s="4">
        <f t="shared" si="19"/>
        <v>0</v>
      </c>
      <c r="Y15" s="8">
        <f t="shared" si="20"/>
        <v>24.231525518994168</v>
      </c>
      <c r="Z15" s="8">
        <f t="shared" si="21"/>
        <v>19.692610207597667</v>
      </c>
      <c r="AA15" s="8">
        <f t="shared" si="22"/>
        <v>49.23152551899417</v>
      </c>
      <c r="AB15" s="4">
        <f t="shared" si="23"/>
        <v>0</v>
      </c>
      <c r="AC15" s="4">
        <f t="shared" si="24"/>
        <v>0</v>
      </c>
      <c r="AD15" s="8">
        <f t="shared" si="25"/>
        <v>49.23152551899417</v>
      </c>
    </row>
    <row r="16" spans="1:30" ht="12.75">
      <c r="A16" s="4">
        <v>6</v>
      </c>
      <c r="B16" s="4">
        <v>0.007165372777005352</v>
      </c>
      <c r="C16" s="4">
        <v>5</v>
      </c>
      <c r="D16" s="4">
        <v>35</v>
      </c>
      <c r="E16" s="8">
        <f t="shared" si="0"/>
        <v>5.214961183310161</v>
      </c>
      <c r="F16" s="9">
        <f t="shared" si="1"/>
        <v>4.785038816689839</v>
      </c>
      <c r="G16" s="8">
        <f t="shared" si="2"/>
        <v>11.9625970417246</v>
      </c>
      <c r="H16" s="8">
        <f t="shared" si="3"/>
        <v>0</v>
      </c>
      <c r="I16" s="8">
        <f t="shared" si="4"/>
        <v>0</v>
      </c>
      <c r="J16" s="8">
        <f t="shared" si="5"/>
        <v>11.9625970417246</v>
      </c>
      <c r="K16" s="10">
        <f t="shared" si="6"/>
        <v>14.78503881668984</v>
      </c>
      <c r="L16" s="10">
        <f t="shared" si="7"/>
        <v>36.9625970417246</v>
      </c>
      <c r="M16" s="10">
        <f t="shared" si="8"/>
        <v>0</v>
      </c>
      <c r="N16" s="10">
        <f t="shared" si="9"/>
        <v>0</v>
      </c>
      <c r="O16" s="10">
        <f t="shared" si="10"/>
        <v>36.9625970417246</v>
      </c>
      <c r="P16" s="10">
        <f t="shared" si="11"/>
        <v>24.78503881668984</v>
      </c>
      <c r="Q16" s="8">
        <f t="shared" si="12"/>
        <v>61.96259704172461</v>
      </c>
      <c r="R16" s="8">
        <f t="shared" si="13"/>
        <v>0</v>
      </c>
      <c r="S16" s="8">
        <f t="shared" si="14"/>
        <v>0</v>
      </c>
      <c r="T16" s="8">
        <f t="shared" si="15"/>
        <v>61.96259704172461</v>
      </c>
      <c r="U16" s="8">
        <f t="shared" si="16"/>
        <v>34.78503881668984</v>
      </c>
      <c r="V16" s="8">
        <f t="shared" si="17"/>
        <v>86.9625970417246</v>
      </c>
      <c r="W16" s="4">
        <f t="shared" si="18"/>
        <v>0</v>
      </c>
      <c r="X16" s="4">
        <f t="shared" si="19"/>
        <v>0</v>
      </c>
      <c r="Y16" s="8">
        <f t="shared" si="20"/>
        <v>86.9625970417246</v>
      </c>
      <c r="Z16" s="8">
        <f t="shared" si="21"/>
        <v>44.78503881668984</v>
      </c>
      <c r="AA16" s="8">
        <f t="shared" si="22"/>
        <v>111.9625970417246</v>
      </c>
      <c r="AB16" s="4">
        <f t="shared" si="23"/>
        <v>0</v>
      </c>
      <c r="AC16" s="4">
        <f t="shared" si="24"/>
        <v>0</v>
      </c>
      <c r="AD16" s="8">
        <f t="shared" si="25"/>
        <v>111.9625970417246</v>
      </c>
    </row>
    <row r="17" spans="1:30" ht="12.75">
      <c r="A17" s="4">
        <v>7</v>
      </c>
      <c r="B17" s="4">
        <v>0.5824530429695634</v>
      </c>
      <c r="C17" s="4">
        <v>5</v>
      </c>
      <c r="D17" s="4">
        <v>35</v>
      </c>
      <c r="E17" s="8">
        <f t="shared" si="0"/>
        <v>22.4735912890869</v>
      </c>
      <c r="F17" s="9">
        <f t="shared" si="1"/>
        <v>0</v>
      </c>
      <c r="G17" s="8">
        <f t="shared" si="2"/>
        <v>0</v>
      </c>
      <c r="H17" s="8">
        <f t="shared" si="3"/>
        <v>12.473591289086901</v>
      </c>
      <c r="I17" s="8">
        <f t="shared" si="4"/>
        <v>623.679564454345</v>
      </c>
      <c r="J17" s="8">
        <f t="shared" si="5"/>
        <v>623.679564454345</v>
      </c>
      <c r="K17" s="10">
        <f t="shared" si="6"/>
        <v>0</v>
      </c>
      <c r="L17" s="10">
        <f t="shared" si="7"/>
        <v>0</v>
      </c>
      <c r="M17" s="10">
        <f t="shared" si="8"/>
        <v>2.473591289086901</v>
      </c>
      <c r="N17" s="10">
        <f t="shared" si="9"/>
        <v>123.67956445434504</v>
      </c>
      <c r="O17" s="10">
        <f t="shared" si="10"/>
        <v>123.67956445434504</v>
      </c>
      <c r="P17" s="10">
        <f t="shared" si="11"/>
        <v>7.526408710913099</v>
      </c>
      <c r="Q17" s="8">
        <f t="shared" si="12"/>
        <v>18.81602177728275</v>
      </c>
      <c r="R17" s="8">
        <f t="shared" si="13"/>
        <v>0</v>
      </c>
      <c r="S17" s="8">
        <f t="shared" si="14"/>
        <v>0</v>
      </c>
      <c r="T17" s="8">
        <f t="shared" si="15"/>
        <v>18.81602177728275</v>
      </c>
      <c r="U17" s="8">
        <f t="shared" si="16"/>
        <v>17.5264087109131</v>
      </c>
      <c r="V17" s="8">
        <f t="shared" si="17"/>
        <v>43.81602177728275</v>
      </c>
      <c r="W17" s="4">
        <f t="shared" si="18"/>
        <v>0</v>
      </c>
      <c r="X17" s="4">
        <f t="shared" si="19"/>
        <v>0</v>
      </c>
      <c r="Y17" s="8">
        <f t="shared" si="20"/>
        <v>43.81602177728275</v>
      </c>
      <c r="Z17" s="8">
        <f t="shared" si="21"/>
        <v>27.5264087109131</v>
      </c>
      <c r="AA17" s="8">
        <f t="shared" si="22"/>
        <v>68.81602177728274</v>
      </c>
      <c r="AB17" s="4">
        <f t="shared" si="23"/>
        <v>0</v>
      </c>
      <c r="AC17" s="4">
        <f t="shared" si="24"/>
        <v>0</v>
      </c>
      <c r="AD17" s="8">
        <f t="shared" si="25"/>
        <v>68.81602177728274</v>
      </c>
    </row>
    <row r="18" spans="1:30" ht="12.75">
      <c r="A18" s="4">
        <v>8</v>
      </c>
      <c r="B18" s="4">
        <v>0.48266200408166426</v>
      </c>
      <c r="C18" s="4">
        <v>5</v>
      </c>
      <c r="D18" s="4">
        <v>35</v>
      </c>
      <c r="E18" s="8">
        <f t="shared" si="0"/>
        <v>19.479860122449928</v>
      </c>
      <c r="F18" s="9">
        <f t="shared" si="1"/>
        <v>0</v>
      </c>
      <c r="G18" s="8">
        <f t="shared" si="2"/>
        <v>0</v>
      </c>
      <c r="H18" s="8">
        <f t="shared" si="3"/>
        <v>9.479860122449928</v>
      </c>
      <c r="I18" s="8">
        <f t="shared" si="4"/>
        <v>473.9930061224964</v>
      </c>
      <c r="J18" s="8">
        <f t="shared" si="5"/>
        <v>473.9930061224964</v>
      </c>
      <c r="K18" s="10">
        <f t="shared" si="6"/>
        <v>0.5201398775500721</v>
      </c>
      <c r="L18" s="10">
        <f t="shared" si="7"/>
        <v>1.3003496938751802</v>
      </c>
      <c r="M18" s="10">
        <f t="shared" si="8"/>
        <v>0</v>
      </c>
      <c r="N18" s="10">
        <f t="shared" si="9"/>
        <v>0</v>
      </c>
      <c r="O18" s="10">
        <f t="shared" si="10"/>
        <v>1.3003496938751802</v>
      </c>
      <c r="P18" s="10">
        <f t="shared" si="11"/>
        <v>10.520139877550072</v>
      </c>
      <c r="Q18" s="8">
        <f t="shared" si="12"/>
        <v>26.30034969387518</v>
      </c>
      <c r="R18" s="8">
        <f t="shared" si="13"/>
        <v>0</v>
      </c>
      <c r="S18" s="8">
        <f t="shared" si="14"/>
        <v>0</v>
      </c>
      <c r="T18" s="8">
        <f t="shared" si="15"/>
        <v>26.30034969387518</v>
      </c>
      <c r="U18" s="8">
        <f t="shared" si="16"/>
        <v>20.520139877550072</v>
      </c>
      <c r="V18" s="8">
        <f t="shared" si="17"/>
        <v>51.30034969387518</v>
      </c>
      <c r="W18" s="4">
        <f t="shared" si="18"/>
        <v>0</v>
      </c>
      <c r="X18" s="4">
        <f t="shared" si="19"/>
        <v>0</v>
      </c>
      <c r="Y18" s="8">
        <f t="shared" si="20"/>
        <v>51.30034969387518</v>
      </c>
      <c r="Z18" s="8">
        <f t="shared" si="21"/>
        <v>30.520139877550072</v>
      </c>
      <c r="AA18" s="8">
        <f t="shared" si="22"/>
        <v>76.30034969387518</v>
      </c>
      <c r="AB18" s="4">
        <f t="shared" si="23"/>
        <v>0</v>
      </c>
      <c r="AC18" s="4">
        <f t="shared" si="24"/>
        <v>0</v>
      </c>
      <c r="AD18" s="8">
        <f t="shared" si="25"/>
        <v>76.30034969387518</v>
      </c>
    </row>
    <row r="19" spans="1:30" ht="12.75">
      <c r="A19" s="4">
        <v>9</v>
      </c>
      <c r="B19" s="4">
        <v>0.4348690860247393</v>
      </c>
      <c r="C19" s="4">
        <v>5</v>
      </c>
      <c r="D19" s="4">
        <v>35</v>
      </c>
      <c r="E19" s="8">
        <f t="shared" si="0"/>
        <v>18.046072580742177</v>
      </c>
      <c r="F19" s="9">
        <f t="shared" si="1"/>
        <v>0</v>
      </c>
      <c r="G19" s="8">
        <f t="shared" si="2"/>
        <v>0</v>
      </c>
      <c r="H19" s="8">
        <f t="shared" si="3"/>
        <v>8.046072580742177</v>
      </c>
      <c r="I19" s="8">
        <f t="shared" si="4"/>
        <v>402.30362903710886</v>
      </c>
      <c r="J19" s="8">
        <f t="shared" si="5"/>
        <v>402.30362903710886</v>
      </c>
      <c r="K19" s="10">
        <f t="shared" si="6"/>
        <v>1.9539274192578233</v>
      </c>
      <c r="L19" s="10">
        <f t="shared" si="7"/>
        <v>4.884818548144558</v>
      </c>
      <c r="M19" s="10">
        <f t="shared" si="8"/>
        <v>0</v>
      </c>
      <c r="N19" s="10">
        <f t="shared" si="9"/>
        <v>0</v>
      </c>
      <c r="O19" s="10">
        <f t="shared" si="10"/>
        <v>4.884818548144558</v>
      </c>
      <c r="P19" s="10">
        <f t="shared" si="11"/>
        <v>11.953927419257823</v>
      </c>
      <c r="Q19" s="8">
        <f t="shared" si="12"/>
        <v>29.88481854814456</v>
      </c>
      <c r="R19" s="8">
        <f t="shared" si="13"/>
        <v>0</v>
      </c>
      <c r="S19" s="8">
        <f t="shared" si="14"/>
        <v>0</v>
      </c>
      <c r="T19" s="8">
        <f t="shared" si="15"/>
        <v>29.88481854814456</v>
      </c>
      <c r="U19" s="8">
        <f t="shared" si="16"/>
        <v>21.953927419257823</v>
      </c>
      <c r="V19" s="8">
        <f t="shared" si="17"/>
        <v>54.88481854814456</v>
      </c>
      <c r="W19" s="4">
        <f t="shared" si="18"/>
        <v>0</v>
      </c>
      <c r="X19" s="4">
        <f t="shared" si="19"/>
        <v>0</v>
      </c>
      <c r="Y19" s="8">
        <f t="shared" si="20"/>
        <v>54.88481854814456</v>
      </c>
      <c r="Z19" s="8">
        <f t="shared" si="21"/>
        <v>31.953927419257823</v>
      </c>
      <c r="AA19" s="8">
        <f t="shared" si="22"/>
        <v>79.88481854814455</v>
      </c>
      <c r="AB19" s="4">
        <f t="shared" si="23"/>
        <v>0</v>
      </c>
      <c r="AC19" s="4">
        <f t="shared" si="24"/>
        <v>0</v>
      </c>
      <c r="AD19" s="8">
        <f t="shared" si="25"/>
        <v>79.88481854814455</v>
      </c>
    </row>
    <row r="20" spans="1:30" ht="12.75">
      <c r="A20" s="4">
        <v>10</v>
      </c>
      <c r="B20" s="4">
        <v>0.06062084896448816</v>
      </c>
      <c r="C20" s="4">
        <v>5</v>
      </c>
      <c r="D20" s="4">
        <v>35</v>
      </c>
      <c r="E20" s="8">
        <f t="shared" si="0"/>
        <v>6.818625468934645</v>
      </c>
      <c r="F20" s="9">
        <f t="shared" si="1"/>
        <v>3.181374531065355</v>
      </c>
      <c r="G20" s="8">
        <f t="shared" si="2"/>
        <v>7.953436327663388</v>
      </c>
      <c r="H20" s="8">
        <f t="shared" si="3"/>
        <v>0</v>
      </c>
      <c r="I20" s="8">
        <f t="shared" si="4"/>
        <v>0</v>
      </c>
      <c r="J20" s="8">
        <f t="shared" si="5"/>
        <v>7.953436327663388</v>
      </c>
      <c r="K20" s="10">
        <f t="shared" si="6"/>
        <v>13.181374531065355</v>
      </c>
      <c r="L20" s="10">
        <f t="shared" si="7"/>
        <v>32.95343632766339</v>
      </c>
      <c r="M20" s="10">
        <f t="shared" si="8"/>
        <v>0</v>
      </c>
      <c r="N20" s="10">
        <f t="shared" si="9"/>
        <v>0</v>
      </c>
      <c r="O20" s="10">
        <f t="shared" si="10"/>
        <v>32.95343632766339</v>
      </c>
      <c r="P20" s="10">
        <f t="shared" si="11"/>
        <v>23.181374531065355</v>
      </c>
      <c r="Q20" s="8">
        <f t="shared" si="12"/>
        <v>57.95343632766339</v>
      </c>
      <c r="R20" s="8">
        <f t="shared" si="13"/>
        <v>0</v>
      </c>
      <c r="S20" s="8">
        <f t="shared" si="14"/>
        <v>0</v>
      </c>
      <c r="T20" s="8">
        <f t="shared" si="15"/>
        <v>57.95343632766339</v>
      </c>
      <c r="U20" s="8">
        <f t="shared" si="16"/>
        <v>33.18137453106536</v>
      </c>
      <c r="V20" s="8">
        <f t="shared" si="17"/>
        <v>82.9534363276634</v>
      </c>
      <c r="W20" s="4">
        <f t="shared" si="18"/>
        <v>0</v>
      </c>
      <c r="X20" s="4">
        <f t="shared" si="19"/>
        <v>0</v>
      </c>
      <c r="Y20" s="8">
        <f t="shared" si="20"/>
        <v>82.9534363276634</v>
      </c>
      <c r="Z20" s="8">
        <f t="shared" si="21"/>
        <v>43.18137453106536</v>
      </c>
      <c r="AA20" s="8">
        <f t="shared" si="22"/>
        <v>107.9534363276634</v>
      </c>
      <c r="AB20" s="4">
        <f t="shared" si="23"/>
        <v>0</v>
      </c>
      <c r="AC20" s="4">
        <f t="shared" si="24"/>
        <v>0</v>
      </c>
      <c r="AD20" s="8">
        <f t="shared" si="25"/>
        <v>107.9534363276634</v>
      </c>
    </row>
    <row r="21" spans="1:30" ht="12.75">
      <c r="A21" s="4">
        <v>11</v>
      </c>
      <c r="B21" s="4">
        <v>0.5686846802382288</v>
      </c>
      <c r="C21" s="4">
        <v>5</v>
      </c>
      <c r="D21" s="4">
        <v>35</v>
      </c>
      <c r="E21" s="8">
        <f t="shared" si="0"/>
        <v>22.060540407146863</v>
      </c>
      <c r="F21" s="9">
        <f t="shared" si="1"/>
        <v>0</v>
      </c>
      <c r="G21" s="8">
        <f t="shared" si="2"/>
        <v>0</v>
      </c>
      <c r="H21" s="8">
        <f t="shared" si="3"/>
        <v>12.060540407146863</v>
      </c>
      <c r="I21" s="8">
        <f t="shared" si="4"/>
        <v>603.0270203573432</v>
      </c>
      <c r="J21" s="8">
        <f t="shared" si="5"/>
        <v>603.0270203573432</v>
      </c>
      <c r="K21" s="10">
        <f t="shared" si="6"/>
        <v>0</v>
      </c>
      <c r="L21" s="10">
        <f t="shared" si="7"/>
        <v>0</v>
      </c>
      <c r="M21" s="10">
        <f t="shared" si="8"/>
        <v>2.0605404071468634</v>
      </c>
      <c r="N21" s="10">
        <f t="shared" si="9"/>
        <v>103.02702035734316</v>
      </c>
      <c r="O21" s="10">
        <f t="shared" si="10"/>
        <v>103.02702035734316</v>
      </c>
      <c r="P21" s="10">
        <f t="shared" si="11"/>
        <v>7.939459592853137</v>
      </c>
      <c r="Q21" s="8">
        <f t="shared" si="12"/>
        <v>19.848648982132843</v>
      </c>
      <c r="R21" s="8">
        <f t="shared" si="13"/>
        <v>0</v>
      </c>
      <c r="S21" s="8">
        <f t="shared" si="14"/>
        <v>0</v>
      </c>
      <c r="T21" s="8">
        <f t="shared" si="15"/>
        <v>19.848648982132843</v>
      </c>
      <c r="U21" s="8">
        <f t="shared" si="16"/>
        <v>17.939459592853137</v>
      </c>
      <c r="V21" s="8">
        <f t="shared" si="17"/>
        <v>44.84864898213284</v>
      </c>
      <c r="W21" s="4">
        <f t="shared" si="18"/>
        <v>0</v>
      </c>
      <c r="X21" s="4">
        <f t="shared" si="19"/>
        <v>0</v>
      </c>
      <c r="Y21" s="8">
        <f t="shared" si="20"/>
        <v>44.84864898213284</v>
      </c>
      <c r="Z21" s="8">
        <f t="shared" si="21"/>
        <v>27.939459592853137</v>
      </c>
      <c r="AA21" s="8">
        <f t="shared" si="22"/>
        <v>69.84864898213284</v>
      </c>
      <c r="AB21" s="4">
        <f t="shared" si="23"/>
        <v>0</v>
      </c>
      <c r="AC21" s="4">
        <f t="shared" si="24"/>
        <v>0</v>
      </c>
      <c r="AD21" s="8">
        <f t="shared" si="25"/>
        <v>69.84864898213284</v>
      </c>
    </row>
    <row r="22" spans="1:30" ht="12.75">
      <c r="A22" s="4">
        <v>12</v>
      </c>
      <c r="B22" s="4">
        <v>0.2635716196452753</v>
      </c>
      <c r="C22" s="4">
        <v>5</v>
      </c>
      <c r="D22" s="4">
        <v>35</v>
      </c>
      <c r="E22" s="8">
        <f t="shared" si="0"/>
        <v>12.90714858935826</v>
      </c>
      <c r="F22" s="9">
        <f t="shared" si="1"/>
        <v>0</v>
      </c>
      <c r="G22" s="8">
        <f t="shared" si="2"/>
        <v>0</v>
      </c>
      <c r="H22" s="8">
        <f t="shared" si="3"/>
        <v>2.9071485893582594</v>
      </c>
      <c r="I22" s="8">
        <f t="shared" si="4"/>
        <v>145.35742946791297</v>
      </c>
      <c r="J22" s="8">
        <f t="shared" si="5"/>
        <v>145.35742946791297</v>
      </c>
      <c r="K22" s="10">
        <f t="shared" si="6"/>
        <v>7.092851410641741</v>
      </c>
      <c r="L22" s="10">
        <f t="shared" si="7"/>
        <v>17.732128526604352</v>
      </c>
      <c r="M22" s="10">
        <f t="shared" si="8"/>
        <v>0</v>
      </c>
      <c r="N22" s="10">
        <f t="shared" si="9"/>
        <v>0</v>
      </c>
      <c r="O22" s="10">
        <f t="shared" si="10"/>
        <v>17.732128526604352</v>
      </c>
      <c r="P22" s="10">
        <f t="shared" si="11"/>
        <v>17.092851410641742</v>
      </c>
      <c r="Q22" s="8">
        <f t="shared" si="12"/>
        <v>42.732128526604356</v>
      </c>
      <c r="R22" s="8">
        <f t="shared" si="13"/>
        <v>0</v>
      </c>
      <c r="S22" s="8">
        <f t="shared" si="14"/>
        <v>0</v>
      </c>
      <c r="T22" s="8">
        <f t="shared" si="15"/>
        <v>42.732128526604356</v>
      </c>
      <c r="U22" s="8">
        <f t="shared" si="16"/>
        <v>27.092851410641742</v>
      </c>
      <c r="V22" s="8">
        <f t="shared" si="17"/>
        <v>67.73212852660436</v>
      </c>
      <c r="W22" s="4">
        <f t="shared" si="18"/>
        <v>0</v>
      </c>
      <c r="X22" s="4">
        <f t="shared" si="19"/>
        <v>0</v>
      </c>
      <c r="Y22" s="8">
        <f t="shared" si="20"/>
        <v>67.73212852660436</v>
      </c>
      <c r="Z22" s="8">
        <f t="shared" si="21"/>
        <v>37.09285141064174</v>
      </c>
      <c r="AA22" s="8">
        <f t="shared" si="22"/>
        <v>92.73212852660436</v>
      </c>
      <c r="AB22" s="4">
        <f t="shared" si="23"/>
        <v>0</v>
      </c>
      <c r="AC22" s="4">
        <f t="shared" si="24"/>
        <v>0</v>
      </c>
      <c r="AD22" s="8">
        <f t="shared" si="25"/>
        <v>92.73212852660436</v>
      </c>
    </row>
    <row r="23" spans="1:30" ht="12.75">
      <c r="A23" s="4">
        <v>13</v>
      </c>
      <c r="B23" s="4">
        <v>0.7482035362488431</v>
      </c>
      <c r="C23" s="4">
        <v>5</v>
      </c>
      <c r="D23" s="4">
        <v>35</v>
      </c>
      <c r="E23" s="8">
        <f t="shared" si="0"/>
        <v>27.446106087465292</v>
      </c>
      <c r="F23" s="9">
        <f t="shared" si="1"/>
        <v>0</v>
      </c>
      <c r="G23" s="8">
        <f t="shared" si="2"/>
        <v>0</v>
      </c>
      <c r="H23" s="8">
        <f t="shared" si="3"/>
        <v>17.446106087465292</v>
      </c>
      <c r="I23" s="8">
        <f t="shared" si="4"/>
        <v>872.3053043732646</v>
      </c>
      <c r="J23" s="8">
        <f t="shared" si="5"/>
        <v>872.3053043732646</v>
      </c>
      <c r="K23" s="10">
        <f t="shared" si="6"/>
        <v>0</v>
      </c>
      <c r="L23" s="10">
        <f t="shared" si="7"/>
        <v>0</v>
      </c>
      <c r="M23" s="10">
        <f t="shared" si="8"/>
        <v>7.446106087465292</v>
      </c>
      <c r="N23" s="10">
        <f t="shared" si="9"/>
        <v>372.3053043732646</v>
      </c>
      <c r="O23" s="10">
        <f t="shared" si="10"/>
        <v>372.3053043732646</v>
      </c>
      <c r="P23" s="10">
        <f t="shared" si="11"/>
        <v>2.5538939125347078</v>
      </c>
      <c r="Q23" s="8">
        <f t="shared" si="12"/>
        <v>6.384734781336769</v>
      </c>
      <c r="R23" s="8">
        <f t="shared" si="13"/>
        <v>0</v>
      </c>
      <c r="S23" s="8">
        <f t="shared" si="14"/>
        <v>0</v>
      </c>
      <c r="T23" s="8">
        <f t="shared" si="15"/>
        <v>6.384734781336769</v>
      </c>
      <c r="U23" s="8">
        <f t="shared" si="16"/>
        <v>12.553893912534708</v>
      </c>
      <c r="V23" s="8">
        <f t="shared" si="17"/>
        <v>31.384734781336768</v>
      </c>
      <c r="W23" s="4">
        <f t="shared" si="18"/>
        <v>0</v>
      </c>
      <c r="X23" s="4">
        <f t="shared" si="19"/>
        <v>0</v>
      </c>
      <c r="Y23" s="8">
        <f t="shared" si="20"/>
        <v>31.384734781336768</v>
      </c>
      <c r="Z23" s="8">
        <f t="shared" si="21"/>
        <v>22.553893912534708</v>
      </c>
      <c r="AA23" s="8">
        <f t="shared" si="22"/>
        <v>56.38473478133677</v>
      </c>
      <c r="AB23" s="4">
        <f t="shared" si="23"/>
        <v>0</v>
      </c>
      <c r="AC23" s="4">
        <f t="shared" si="24"/>
        <v>0</v>
      </c>
      <c r="AD23" s="8">
        <f t="shared" si="25"/>
        <v>56.38473478133677</v>
      </c>
    </row>
    <row r="24" spans="1:30" ht="12.75">
      <c r="A24" s="4">
        <v>14</v>
      </c>
      <c r="B24" s="4">
        <v>0.31825649988768845</v>
      </c>
      <c r="C24" s="4">
        <v>5</v>
      </c>
      <c r="D24" s="4">
        <v>35</v>
      </c>
      <c r="E24" s="8">
        <f t="shared" si="0"/>
        <v>14.547694996630653</v>
      </c>
      <c r="F24" s="9">
        <f t="shared" si="1"/>
        <v>0</v>
      </c>
      <c r="G24" s="8">
        <f t="shared" si="2"/>
        <v>0</v>
      </c>
      <c r="H24" s="8">
        <f t="shared" si="3"/>
        <v>4.5476949966306535</v>
      </c>
      <c r="I24" s="8">
        <f t="shared" si="4"/>
        <v>227.38474983153267</v>
      </c>
      <c r="J24" s="8">
        <f t="shared" si="5"/>
        <v>227.38474983153267</v>
      </c>
      <c r="K24" s="10">
        <f t="shared" si="6"/>
        <v>5.4523050033693465</v>
      </c>
      <c r="L24" s="10">
        <f t="shared" si="7"/>
        <v>13.630762508423366</v>
      </c>
      <c r="M24" s="10">
        <f t="shared" si="8"/>
        <v>0</v>
      </c>
      <c r="N24" s="10">
        <f t="shared" si="9"/>
        <v>0</v>
      </c>
      <c r="O24" s="10">
        <f t="shared" si="10"/>
        <v>13.630762508423366</v>
      </c>
      <c r="P24" s="10">
        <f t="shared" si="11"/>
        <v>15.452305003369347</v>
      </c>
      <c r="Q24" s="8">
        <f t="shared" si="12"/>
        <v>38.630762508423366</v>
      </c>
      <c r="R24" s="8">
        <f t="shared" si="13"/>
        <v>0</v>
      </c>
      <c r="S24" s="8">
        <f t="shared" si="14"/>
        <v>0</v>
      </c>
      <c r="T24" s="8">
        <f t="shared" si="15"/>
        <v>38.630762508423366</v>
      </c>
      <c r="U24" s="8">
        <f t="shared" si="16"/>
        <v>25.452305003369347</v>
      </c>
      <c r="V24" s="8">
        <f t="shared" si="17"/>
        <v>63.630762508423366</v>
      </c>
      <c r="W24" s="4">
        <f t="shared" si="18"/>
        <v>0</v>
      </c>
      <c r="X24" s="4">
        <f t="shared" si="19"/>
        <v>0</v>
      </c>
      <c r="Y24" s="8">
        <f t="shared" si="20"/>
        <v>63.630762508423366</v>
      </c>
      <c r="Z24" s="8">
        <f t="shared" si="21"/>
        <v>35.45230500336935</v>
      </c>
      <c r="AA24" s="8">
        <f t="shared" si="22"/>
        <v>88.63076250842337</v>
      </c>
      <c r="AB24" s="4">
        <f t="shared" si="23"/>
        <v>0</v>
      </c>
      <c r="AC24" s="4">
        <f t="shared" si="24"/>
        <v>0</v>
      </c>
      <c r="AD24" s="8">
        <f t="shared" si="25"/>
        <v>88.63076250842337</v>
      </c>
    </row>
    <row r="25" spans="1:30" ht="12.75">
      <c r="A25" s="4">
        <v>15</v>
      </c>
      <c r="B25" s="4">
        <v>0.8084123969882555</v>
      </c>
      <c r="C25" s="4">
        <v>5</v>
      </c>
      <c r="D25" s="4">
        <v>35</v>
      </c>
      <c r="E25" s="8">
        <f t="shared" si="0"/>
        <v>29.252371909647664</v>
      </c>
      <c r="F25" s="9">
        <f t="shared" si="1"/>
        <v>0</v>
      </c>
      <c r="G25" s="8">
        <f t="shared" si="2"/>
        <v>0</v>
      </c>
      <c r="H25" s="8">
        <f t="shared" si="3"/>
        <v>19.252371909647664</v>
      </c>
      <c r="I25" s="8">
        <f t="shared" si="4"/>
        <v>962.6185954823832</v>
      </c>
      <c r="J25" s="8">
        <f t="shared" si="5"/>
        <v>962.6185954823832</v>
      </c>
      <c r="K25" s="10">
        <f t="shared" si="6"/>
        <v>0</v>
      </c>
      <c r="L25" s="10">
        <f t="shared" si="7"/>
        <v>0</v>
      </c>
      <c r="M25" s="10">
        <f t="shared" si="8"/>
        <v>9.252371909647664</v>
      </c>
      <c r="N25" s="10">
        <f t="shared" si="9"/>
        <v>462.61859548238317</v>
      </c>
      <c r="O25" s="10">
        <f t="shared" si="10"/>
        <v>462.61859548238317</v>
      </c>
      <c r="P25" s="10">
        <f t="shared" si="11"/>
        <v>0.747628090352336</v>
      </c>
      <c r="Q25" s="8">
        <f t="shared" si="12"/>
        <v>1.86907022588084</v>
      </c>
      <c r="R25" s="8">
        <f t="shared" si="13"/>
        <v>0</v>
      </c>
      <c r="S25" s="8">
        <f t="shared" si="14"/>
        <v>0</v>
      </c>
      <c r="T25" s="8">
        <f t="shared" si="15"/>
        <v>1.86907022588084</v>
      </c>
      <c r="U25" s="8">
        <f t="shared" si="16"/>
        <v>10.747628090352336</v>
      </c>
      <c r="V25" s="8">
        <f t="shared" si="17"/>
        <v>26.86907022588084</v>
      </c>
      <c r="W25" s="4">
        <f t="shared" si="18"/>
        <v>0</v>
      </c>
      <c r="X25" s="4">
        <f t="shared" si="19"/>
        <v>0</v>
      </c>
      <c r="Y25" s="8">
        <f t="shared" si="20"/>
        <v>26.86907022588084</v>
      </c>
      <c r="Z25" s="8">
        <f t="shared" si="21"/>
        <v>20.747628090352336</v>
      </c>
      <c r="AA25" s="8">
        <f t="shared" si="22"/>
        <v>51.86907022588084</v>
      </c>
      <c r="AB25" s="4">
        <f t="shared" si="23"/>
        <v>0</v>
      </c>
      <c r="AC25" s="4">
        <f t="shared" si="24"/>
        <v>0</v>
      </c>
      <c r="AD25" s="8">
        <f t="shared" si="25"/>
        <v>51.86907022588084</v>
      </c>
    </row>
    <row r="26" spans="1:30" ht="12.75">
      <c r="A26" s="4">
        <v>16</v>
      </c>
      <c r="B26" s="4">
        <v>0.6294778216573684</v>
      </c>
      <c r="C26" s="4">
        <v>5</v>
      </c>
      <c r="D26" s="4">
        <v>35</v>
      </c>
      <c r="E26" s="8">
        <f t="shared" si="0"/>
        <v>23.884334649721055</v>
      </c>
      <c r="F26" s="9">
        <f t="shared" si="1"/>
        <v>0</v>
      </c>
      <c r="G26" s="8">
        <f t="shared" si="2"/>
        <v>0</v>
      </c>
      <c r="H26" s="8">
        <f t="shared" si="3"/>
        <v>13.884334649721055</v>
      </c>
      <c r="I26" s="8">
        <f t="shared" si="4"/>
        <v>694.2167324860527</v>
      </c>
      <c r="J26" s="8">
        <f t="shared" si="5"/>
        <v>694.2167324860527</v>
      </c>
      <c r="K26" s="10">
        <f t="shared" si="6"/>
        <v>0</v>
      </c>
      <c r="L26" s="10">
        <f t="shared" si="7"/>
        <v>0</v>
      </c>
      <c r="M26" s="10">
        <f t="shared" si="8"/>
        <v>3.8843346497210547</v>
      </c>
      <c r="N26" s="10">
        <f t="shared" si="9"/>
        <v>194.21673248605273</v>
      </c>
      <c r="O26" s="10">
        <f t="shared" si="10"/>
        <v>194.21673248605273</v>
      </c>
      <c r="P26" s="10">
        <f t="shared" si="11"/>
        <v>6.115665350278945</v>
      </c>
      <c r="Q26" s="8">
        <f t="shared" si="12"/>
        <v>15.289163375697363</v>
      </c>
      <c r="R26" s="8">
        <f t="shared" si="13"/>
        <v>0</v>
      </c>
      <c r="S26" s="8">
        <f t="shared" si="14"/>
        <v>0</v>
      </c>
      <c r="T26" s="8">
        <f t="shared" si="15"/>
        <v>15.289163375697363</v>
      </c>
      <c r="U26" s="8">
        <f t="shared" si="16"/>
        <v>16.115665350278945</v>
      </c>
      <c r="V26" s="8">
        <f t="shared" si="17"/>
        <v>40.28916337569736</v>
      </c>
      <c r="W26" s="4">
        <f t="shared" si="18"/>
        <v>0</v>
      </c>
      <c r="X26" s="4">
        <f t="shared" si="19"/>
        <v>0</v>
      </c>
      <c r="Y26" s="8">
        <f t="shared" si="20"/>
        <v>40.28916337569736</v>
      </c>
      <c r="Z26" s="8">
        <f t="shared" si="21"/>
        <v>26.115665350278945</v>
      </c>
      <c r="AA26" s="8">
        <f t="shared" si="22"/>
        <v>65.28916337569737</v>
      </c>
      <c r="AB26" s="4">
        <f t="shared" si="23"/>
        <v>0</v>
      </c>
      <c r="AC26" s="4">
        <f t="shared" si="24"/>
        <v>0</v>
      </c>
      <c r="AD26" s="8">
        <f t="shared" si="25"/>
        <v>65.28916337569737</v>
      </c>
    </row>
    <row r="27" spans="1:30" ht="12.75">
      <c r="A27" s="4">
        <v>17</v>
      </c>
      <c r="B27" s="4">
        <v>0.31301349701535486</v>
      </c>
      <c r="C27" s="4">
        <v>5</v>
      </c>
      <c r="D27" s="4">
        <v>35</v>
      </c>
      <c r="E27" s="8">
        <f t="shared" si="0"/>
        <v>14.390404910460646</v>
      </c>
      <c r="F27" s="9">
        <f t="shared" si="1"/>
        <v>0</v>
      </c>
      <c r="G27" s="8">
        <f t="shared" si="2"/>
        <v>0</v>
      </c>
      <c r="H27" s="8">
        <f t="shared" si="3"/>
        <v>4.390404910460646</v>
      </c>
      <c r="I27" s="8">
        <f t="shared" si="4"/>
        <v>219.5202455230323</v>
      </c>
      <c r="J27" s="8">
        <f t="shared" si="5"/>
        <v>219.5202455230323</v>
      </c>
      <c r="K27" s="10">
        <f t="shared" si="6"/>
        <v>5.609595089539354</v>
      </c>
      <c r="L27" s="10">
        <f t="shared" si="7"/>
        <v>14.023987723848386</v>
      </c>
      <c r="M27" s="10">
        <f t="shared" si="8"/>
        <v>0</v>
      </c>
      <c r="N27" s="10">
        <f t="shared" si="9"/>
        <v>0</v>
      </c>
      <c r="O27" s="10">
        <f t="shared" si="10"/>
        <v>14.023987723848386</v>
      </c>
      <c r="P27" s="10">
        <f t="shared" si="11"/>
        <v>15.609595089539354</v>
      </c>
      <c r="Q27" s="8">
        <f t="shared" si="12"/>
        <v>39.023987723848386</v>
      </c>
      <c r="R27" s="8">
        <f t="shared" si="13"/>
        <v>0</v>
      </c>
      <c r="S27" s="8">
        <f t="shared" si="14"/>
        <v>0</v>
      </c>
      <c r="T27" s="8">
        <f t="shared" si="15"/>
        <v>39.023987723848386</v>
      </c>
      <c r="U27" s="8">
        <f t="shared" si="16"/>
        <v>25.609595089539354</v>
      </c>
      <c r="V27" s="8">
        <f t="shared" si="17"/>
        <v>64.02398772384839</v>
      </c>
      <c r="W27" s="4">
        <f t="shared" si="18"/>
        <v>0</v>
      </c>
      <c r="X27" s="4">
        <f t="shared" si="19"/>
        <v>0</v>
      </c>
      <c r="Y27" s="8">
        <f t="shared" si="20"/>
        <v>64.02398772384839</v>
      </c>
      <c r="Z27" s="8">
        <f t="shared" si="21"/>
        <v>35.609595089539354</v>
      </c>
      <c r="AA27" s="8">
        <f t="shared" si="22"/>
        <v>89.02398772384839</v>
      </c>
      <c r="AB27" s="4">
        <f t="shared" si="23"/>
        <v>0</v>
      </c>
      <c r="AC27" s="4">
        <f t="shared" si="24"/>
        <v>0</v>
      </c>
      <c r="AD27" s="8">
        <f t="shared" si="25"/>
        <v>89.02398772384839</v>
      </c>
    </row>
    <row r="28" spans="1:30" ht="12.75">
      <c r="A28" s="4">
        <v>18</v>
      </c>
      <c r="B28" s="4">
        <v>0.3168811878000597</v>
      </c>
      <c r="C28" s="4">
        <v>5</v>
      </c>
      <c r="D28" s="4">
        <v>35</v>
      </c>
      <c r="E28" s="8">
        <f t="shared" si="0"/>
        <v>14.506435634001791</v>
      </c>
      <c r="F28" s="9">
        <f t="shared" si="1"/>
        <v>0</v>
      </c>
      <c r="G28" s="8">
        <f t="shared" si="2"/>
        <v>0</v>
      </c>
      <c r="H28" s="8">
        <f t="shared" si="3"/>
        <v>4.506435634001791</v>
      </c>
      <c r="I28" s="8">
        <f t="shared" si="4"/>
        <v>225.32178170008956</v>
      </c>
      <c r="J28" s="8">
        <f t="shared" si="5"/>
        <v>225.32178170008956</v>
      </c>
      <c r="K28" s="10">
        <f t="shared" si="6"/>
        <v>5.493564365998209</v>
      </c>
      <c r="L28" s="10">
        <f t="shared" si="7"/>
        <v>13.733910914995523</v>
      </c>
      <c r="M28" s="10">
        <f t="shared" si="8"/>
        <v>0</v>
      </c>
      <c r="N28" s="10">
        <f t="shared" si="9"/>
        <v>0</v>
      </c>
      <c r="O28" s="10">
        <f t="shared" si="10"/>
        <v>13.733910914995523</v>
      </c>
      <c r="P28" s="10">
        <f t="shared" si="11"/>
        <v>15.493564365998209</v>
      </c>
      <c r="Q28" s="8">
        <f t="shared" si="12"/>
        <v>38.73391091499552</v>
      </c>
      <c r="R28" s="8">
        <f t="shared" si="13"/>
        <v>0</v>
      </c>
      <c r="S28" s="8">
        <f t="shared" si="14"/>
        <v>0</v>
      </c>
      <c r="T28" s="8">
        <f t="shared" si="15"/>
        <v>38.73391091499552</v>
      </c>
      <c r="U28" s="8">
        <f t="shared" si="16"/>
        <v>25.49356436599821</v>
      </c>
      <c r="V28" s="8">
        <f t="shared" si="17"/>
        <v>63.733910914995526</v>
      </c>
      <c r="W28" s="4">
        <f t="shared" si="18"/>
        <v>0</v>
      </c>
      <c r="X28" s="4">
        <f t="shared" si="19"/>
        <v>0</v>
      </c>
      <c r="Y28" s="8">
        <f t="shared" si="20"/>
        <v>63.733910914995526</v>
      </c>
      <c r="Z28" s="8">
        <f t="shared" si="21"/>
        <v>35.49356436599821</v>
      </c>
      <c r="AA28" s="8">
        <f t="shared" si="22"/>
        <v>88.73391091499553</v>
      </c>
      <c r="AB28" s="4">
        <f t="shared" si="23"/>
        <v>0</v>
      </c>
      <c r="AC28" s="4">
        <f t="shared" si="24"/>
        <v>0</v>
      </c>
      <c r="AD28" s="8">
        <f t="shared" si="25"/>
        <v>88.73391091499553</v>
      </c>
    </row>
    <row r="29" spans="1:30" ht="12.75">
      <c r="A29" s="4">
        <v>19</v>
      </c>
      <c r="B29" s="4">
        <v>0.30147238438625257</v>
      </c>
      <c r="C29" s="4">
        <v>5</v>
      </c>
      <c r="D29" s="4">
        <v>35</v>
      </c>
      <c r="E29" s="8">
        <f>D29-B29</f>
        <v>34.69852761561375</v>
      </c>
      <c r="F29" s="9">
        <f t="shared" si="1"/>
        <v>0</v>
      </c>
      <c r="G29" s="8">
        <f t="shared" si="2"/>
        <v>0</v>
      </c>
      <c r="H29" s="8">
        <f t="shared" si="3"/>
        <v>24.69852761561375</v>
      </c>
      <c r="I29" s="8">
        <f t="shared" si="4"/>
        <v>1234.9263807806874</v>
      </c>
      <c r="J29" s="8">
        <f t="shared" si="5"/>
        <v>1234.9263807806874</v>
      </c>
      <c r="K29" s="10">
        <f t="shared" si="6"/>
        <v>0</v>
      </c>
      <c r="L29" s="10">
        <f t="shared" si="7"/>
        <v>0</v>
      </c>
      <c r="M29" s="10">
        <f t="shared" si="8"/>
        <v>14.698527615613749</v>
      </c>
      <c r="N29" s="10">
        <f t="shared" si="9"/>
        <v>734.9263807806874</v>
      </c>
      <c r="O29" s="10">
        <f t="shared" si="10"/>
        <v>734.9263807806874</v>
      </c>
      <c r="P29" s="10">
        <f t="shared" si="11"/>
        <v>0</v>
      </c>
      <c r="Q29" s="8">
        <f t="shared" si="12"/>
        <v>0</v>
      </c>
      <c r="R29" s="8">
        <f t="shared" si="13"/>
        <v>4.698527615613749</v>
      </c>
      <c r="S29" s="8">
        <f t="shared" si="14"/>
        <v>234.92638078068745</v>
      </c>
      <c r="T29" s="8">
        <f t="shared" si="15"/>
        <v>234.92638078068745</v>
      </c>
      <c r="U29" s="8">
        <f t="shared" si="16"/>
        <v>5.301472384386251</v>
      </c>
      <c r="V29" s="8">
        <f t="shared" si="17"/>
        <v>13.253680960965628</v>
      </c>
      <c r="W29" s="4">
        <f t="shared" si="18"/>
        <v>0</v>
      </c>
      <c r="X29" s="4">
        <f t="shared" si="19"/>
        <v>0</v>
      </c>
      <c r="Y29" s="8">
        <f t="shared" si="20"/>
        <v>13.253680960965628</v>
      </c>
      <c r="Z29" s="8">
        <f t="shared" si="21"/>
        <v>15.301472384386251</v>
      </c>
      <c r="AA29" s="8">
        <f t="shared" si="22"/>
        <v>38.253680960965625</v>
      </c>
      <c r="AB29" s="4">
        <f t="shared" si="23"/>
        <v>0</v>
      </c>
      <c r="AC29" s="4">
        <f t="shared" si="24"/>
        <v>0</v>
      </c>
      <c r="AD29" s="8">
        <f t="shared" si="25"/>
        <v>38.253680960965625</v>
      </c>
    </row>
    <row r="30" spans="1:30" ht="12.75">
      <c r="A30" s="4">
        <v>20</v>
      </c>
      <c r="B30" s="4">
        <v>0.9716140573864667</v>
      </c>
      <c r="C30" s="4">
        <v>5</v>
      </c>
      <c r="D30" s="4">
        <v>35</v>
      </c>
      <c r="E30" s="8">
        <f aca="true" t="shared" si="26" ref="E30:E47">C30+(D30-C30)*B30</f>
        <v>34.148421721594005</v>
      </c>
      <c r="F30" s="9">
        <f t="shared" si="1"/>
        <v>0</v>
      </c>
      <c r="G30" s="8">
        <f t="shared" si="2"/>
        <v>0</v>
      </c>
      <c r="H30" s="8">
        <f t="shared" si="3"/>
        <v>24.148421721594005</v>
      </c>
      <c r="I30" s="8">
        <f t="shared" si="4"/>
        <v>1207.4210860797002</v>
      </c>
      <c r="J30" s="8">
        <f t="shared" si="5"/>
        <v>1207.4210860797002</v>
      </c>
      <c r="K30" s="10">
        <f t="shared" si="6"/>
        <v>0</v>
      </c>
      <c r="L30" s="10">
        <f t="shared" si="7"/>
        <v>0</v>
      </c>
      <c r="M30" s="10">
        <f t="shared" si="8"/>
        <v>14.148421721594005</v>
      </c>
      <c r="N30" s="10">
        <f t="shared" si="9"/>
        <v>707.4210860797002</v>
      </c>
      <c r="O30" s="10">
        <f t="shared" si="10"/>
        <v>707.4210860797002</v>
      </c>
      <c r="P30" s="10">
        <f t="shared" si="11"/>
        <v>0</v>
      </c>
      <c r="Q30" s="8">
        <f t="shared" si="12"/>
        <v>0</v>
      </c>
      <c r="R30" s="8">
        <f t="shared" si="13"/>
        <v>4.148421721594005</v>
      </c>
      <c r="S30" s="8">
        <f t="shared" si="14"/>
        <v>207.42108607970025</v>
      </c>
      <c r="T30" s="8">
        <f t="shared" si="15"/>
        <v>207.42108607970025</v>
      </c>
      <c r="U30" s="8">
        <f t="shared" si="16"/>
        <v>5.851578278405995</v>
      </c>
      <c r="V30" s="8">
        <f t="shared" si="17"/>
        <v>14.628945696014988</v>
      </c>
      <c r="W30" s="4">
        <f t="shared" si="18"/>
        <v>0</v>
      </c>
      <c r="X30" s="4">
        <f t="shared" si="19"/>
        <v>0</v>
      </c>
      <c r="Y30" s="8">
        <f t="shared" si="20"/>
        <v>14.628945696014988</v>
      </c>
      <c r="Z30" s="8">
        <f t="shared" si="21"/>
        <v>15.851578278405995</v>
      </c>
      <c r="AA30" s="8">
        <f t="shared" si="22"/>
        <v>39.62894569601499</v>
      </c>
      <c r="AB30" s="4">
        <f t="shared" si="23"/>
        <v>0</v>
      </c>
      <c r="AC30" s="4">
        <f t="shared" si="24"/>
        <v>0</v>
      </c>
      <c r="AD30" s="8">
        <f t="shared" si="25"/>
        <v>39.62894569601499</v>
      </c>
    </row>
    <row r="31" spans="1:30" ht="12.75">
      <c r="A31" s="4">
        <v>21</v>
      </c>
      <c r="B31" s="4">
        <v>0.4329845924891407</v>
      </c>
      <c r="C31" s="4">
        <v>5</v>
      </c>
      <c r="D31" s="4">
        <v>35</v>
      </c>
      <c r="E31" s="8">
        <f t="shared" si="26"/>
        <v>17.98953777467422</v>
      </c>
      <c r="F31" s="9">
        <f t="shared" si="1"/>
        <v>0</v>
      </c>
      <c r="G31" s="8">
        <f t="shared" si="2"/>
        <v>0</v>
      </c>
      <c r="H31" s="8">
        <f t="shared" si="3"/>
        <v>7.989537774674218</v>
      </c>
      <c r="I31" s="8">
        <f t="shared" si="4"/>
        <v>399.4768887337109</v>
      </c>
      <c r="J31" s="8">
        <f t="shared" si="5"/>
        <v>399.4768887337109</v>
      </c>
      <c r="K31" s="10">
        <f t="shared" si="6"/>
        <v>2.0104622253257816</v>
      </c>
      <c r="L31" s="10">
        <f t="shared" si="7"/>
        <v>5.026155563314454</v>
      </c>
      <c r="M31" s="10">
        <f t="shared" si="8"/>
        <v>0</v>
      </c>
      <c r="N31" s="10">
        <f t="shared" si="9"/>
        <v>0</v>
      </c>
      <c r="O31" s="10">
        <f t="shared" si="10"/>
        <v>5.026155563314454</v>
      </c>
      <c r="P31" s="10">
        <f t="shared" si="11"/>
        <v>12.010462225325782</v>
      </c>
      <c r="Q31" s="8">
        <f t="shared" si="12"/>
        <v>30.026155563314454</v>
      </c>
      <c r="R31" s="8">
        <f t="shared" si="13"/>
        <v>0</v>
      </c>
      <c r="S31" s="8">
        <f t="shared" si="14"/>
        <v>0</v>
      </c>
      <c r="T31" s="8">
        <f t="shared" si="15"/>
        <v>30.026155563314454</v>
      </c>
      <c r="U31" s="8">
        <f t="shared" si="16"/>
        <v>22.01046222532578</v>
      </c>
      <c r="V31" s="8">
        <f t="shared" si="17"/>
        <v>55.026155563314454</v>
      </c>
      <c r="W31" s="4">
        <f t="shared" si="18"/>
        <v>0</v>
      </c>
      <c r="X31" s="4">
        <f t="shared" si="19"/>
        <v>0</v>
      </c>
      <c r="Y31" s="8">
        <f t="shared" si="20"/>
        <v>55.026155563314454</v>
      </c>
      <c r="Z31" s="8">
        <f t="shared" si="21"/>
        <v>32.01046222532578</v>
      </c>
      <c r="AA31" s="8">
        <f t="shared" si="22"/>
        <v>80.02615556331446</v>
      </c>
      <c r="AB31" s="4">
        <f t="shared" si="23"/>
        <v>0</v>
      </c>
      <c r="AC31" s="4">
        <f t="shared" si="24"/>
        <v>0</v>
      </c>
      <c r="AD31" s="8">
        <f t="shared" si="25"/>
        <v>80.02615556331446</v>
      </c>
    </row>
    <row r="32" spans="1:30" ht="12.75">
      <c r="A32" s="4">
        <v>22</v>
      </c>
      <c r="B32" s="4">
        <v>0.553009835850558</v>
      </c>
      <c r="C32" s="4">
        <v>5</v>
      </c>
      <c r="D32" s="4">
        <v>35</v>
      </c>
      <c r="E32" s="8">
        <f t="shared" si="26"/>
        <v>21.59029507551674</v>
      </c>
      <c r="F32" s="9">
        <f t="shared" si="1"/>
        <v>0</v>
      </c>
      <c r="G32" s="8">
        <f t="shared" si="2"/>
        <v>0</v>
      </c>
      <c r="H32" s="8">
        <f t="shared" si="3"/>
        <v>11.590295075516739</v>
      </c>
      <c r="I32" s="8">
        <f t="shared" si="4"/>
        <v>579.514753775837</v>
      </c>
      <c r="J32" s="8">
        <f t="shared" si="5"/>
        <v>579.514753775837</v>
      </c>
      <c r="K32" s="10">
        <f t="shared" si="6"/>
        <v>0</v>
      </c>
      <c r="L32" s="10">
        <f t="shared" si="7"/>
        <v>0</v>
      </c>
      <c r="M32" s="10">
        <f t="shared" si="8"/>
        <v>1.5902950755167389</v>
      </c>
      <c r="N32" s="10">
        <f t="shared" si="9"/>
        <v>79.51475377583694</v>
      </c>
      <c r="O32" s="10">
        <f t="shared" si="10"/>
        <v>79.51475377583694</v>
      </c>
      <c r="P32" s="10">
        <f t="shared" si="11"/>
        <v>8.409704924483261</v>
      </c>
      <c r="Q32" s="8">
        <f t="shared" si="12"/>
        <v>21.024262311208155</v>
      </c>
      <c r="R32" s="8">
        <f t="shared" si="13"/>
        <v>0</v>
      </c>
      <c r="S32" s="8">
        <f t="shared" si="14"/>
        <v>0</v>
      </c>
      <c r="T32" s="8">
        <f t="shared" si="15"/>
        <v>21.024262311208155</v>
      </c>
      <c r="U32" s="8">
        <f t="shared" si="16"/>
        <v>18.40970492448326</v>
      </c>
      <c r="V32" s="8">
        <f t="shared" si="17"/>
        <v>46.024262311208155</v>
      </c>
      <c r="W32" s="4">
        <f t="shared" si="18"/>
        <v>0</v>
      </c>
      <c r="X32" s="4">
        <f t="shared" si="19"/>
        <v>0</v>
      </c>
      <c r="Y32" s="8">
        <f t="shared" si="20"/>
        <v>46.024262311208155</v>
      </c>
      <c r="Z32" s="8">
        <f t="shared" si="21"/>
        <v>28.40970492448326</v>
      </c>
      <c r="AA32" s="8">
        <f t="shared" si="22"/>
        <v>71.02426231120815</v>
      </c>
      <c r="AB32" s="4">
        <f t="shared" si="23"/>
        <v>0</v>
      </c>
      <c r="AC32" s="4">
        <f t="shared" si="24"/>
        <v>0</v>
      </c>
      <c r="AD32" s="8">
        <f t="shared" si="25"/>
        <v>71.02426231120815</v>
      </c>
    </row>
    <row r="33" spans="1:30" ht="12.75">
      <c r="A33" s="4">
        <v>23</v>
      </c>
      <c r="B33" s="4">
        <v>0.32092488832974997</v>
      </c>
      <c r="C33" s="4">
        <v>5</v>
      </c>
      <c r="D33" s="4">
        <v>35</v>
      </c>
      <c r="E33" s="8">
        <f t="shared" si="26"/>
        <v>14.627746649892499</v>
      </c>
      <c r="F33" s="9">
        <f t="shared" si="1"/>
        <v>0</v>
      </c>
      <c r="G33" s="8">
        <f t="shared" si="2"/>
        <v>0</v>
      </c>
      <c r="H33" s="8">
        <f t="shared" si="3"/>
        <v>4.627746649892499</v>
      </c>
      <c r="I33" s="8">
        <f t="shared" si="4"/>
        <v>231.38733249462496</v>
      </c>
      <c r="J33" s="8">
        <f t="shared" si="5"/>
        <v>231.38733249462496</v>
      </c>
      <c r="K33" s="10">
        <f t="shared" si="6"/>
        <v>5.372253350107501</v>
      </c>
      <c r="L33" s="10">
        <f t="shared" si="7"/>
        <v>13.430633375268751</v>
      </c>
      <c r="M33" s="10">
        <f t="shared" si="8"/>
        <v>0</v>
      </c>
      <c r="N33" s="10">
        <f t="shared" si="9"/>
        <v>0</v>
      </c>
      <c r="O33" s="10">
        <f t="shared" si="10"/>
        <v>13.430633375268751</v>
      </c>
      <c r="P33" s="10">
        <f t="shared" si="11"/>
        <v>15.372253350107501</v>
      </c>
      <c r="Q33" s="8">
        <f t="shared" si="12"/>
        <v>38.430633375268755</v>
      </c>
      <c r="R33" s="8">
        <f t="shared" si="13"/>
        <v>0</v>
      </c>
      <c r="S33" s="8">
        <f t="shared" si="14"/>
        <v>0</v>
      </c>
      <c r="T33" s="8">
        <f t="shared" si="15"/>
        <v>38.430633375268755</v>
      </c>
      <c r="U33" s="8">
        <f t="shared" si="16"/>
        <v>25.3722533501075</v>
      </c>
      <c r="V33" s="8">
        <f t="shared" si="17"/>
        <v>63.43063337526875</v>
      </c>
      <c r="W33" s="4">
        <f t="shared" si="18"/>
        <v>0</v>
      </c>
      <c r="X33" s="4">
        <f t="shared" si="19"/>
        <v>0</v>
      </c>
      <c r="Y33" s="8">
        <f t="shared" si="20"/>
        <v>63.43063337526875</v>
      </c>
      <c r="Z33" s="8">
        <f t="shared" si="21"/>
        <v>35.3722533501075</v>
      </c>
      <c r="AA33" s="8">
        <f t="shared" si="22"/>
        <v>88.43063337526874</v>
      </c>
      <c r="AB33" s="4">
        <f t="shared" si="23"/>
        <v>0</v>
      </c>
      <c r="AC33" s="4">
        <f t="shared" si="24"/>
        <v>0</v>
      </c>
      <c r="AD33" s="8">
        <f t="shared" si="25"/>
        <v>88.43063337526874</v>
      </c>
    </row>
    <row r="34" spans="1:30" ht="12.75">
      <c r="A34" s="4">
        <v>24</v>
      </c>
      <c r="B34" s="4">
        <v>0.014655286474443807</v>
      </c>
      <c r="C34" s="4">
        <v>5</v>
      </c>
      <c r="D34" s="4">
        <v>35</v>
      </c>
      <c r="E34" s="8">
        <f t="shared" si="26"/>
        <v>5.439658594233315</v>
      </c>
      <c r="F34" s="9">
        <f t="shared" si="1"/>
        <v>4.560341405766685</v>
      </c>
      <c r="G34" s="8">
        <f t="shared" si="2"/>
        <v>11.400853514416713</v>
      </c>
      <c r="H34" s="8">
        <f t="shared" si="3"/>
        <v>0</v>
      </c>
      <c r="I34" s="8">
        <f t="shared" si="4"/>
        <v>0</v>
      </c>
      <c r="J34" s="8">
        <f t="shared" si="5"/>
        <v>11.400853514416713</v>
      </c>
      <c r="K34" s="10">
        <f t="shared" si="6"/>
        <v>14.560341405766685</v>
      </c>
      <c r="L34" s="10">
        <f t="shared" si="7"/>
        <v>36.40085351441671</v>
      </c>
      <c r="M34" s="10">
        <f t="shared" si="8"/>
        <v>0</v>
      </c>
      <c r="N34" s="10">
        <f t="shared" si="9"/>
        <v>0</v>
      </c>
      <c r="O34" s="10">
        <f t="shared" si="10"/>
        <v>36.40085351441671</v>
      </c>
      <c r="P34" s="10">
        <f t="shared" si="11"/>
        <v>24.560341405766685</v>
      </c>
      <c r="Q34" s="8">
        <f t="shared" si="12"/>
        <v>61.40085351441671</v>
      </c>
      <c r="R34" s="8">
        <f t="shared" si="13"/>
        <v>0</v>
      </c>
      <c r="S34" s="8">
        <f t="shared" si="14"/>
        <v>0</v>
      </c>
      <c r="T34" s="8">
        <f t="shared" si="15"/>
        <v>61.40085351441671</v>
      </c>
      <c r="U34" s="8">
        <f t="shared" si="16"/>
        <v>34.560341405766685</v>
      </c>
      <c r="V34" s="8">
        <f t="shared" si="17"/>
        <v>86.40085351441671</v>
      </c>
      <c r="W34" s="4">
        <f t="shared" si="18"/>
        <v>0</v>
      </c>
      <c r="X34" s="4">
        <f t="shared" si="19"/>
        <v>0</v>
      </c>
      <c r="Y34" s="8">
        <f t="shared" si="20"/>
        <v>86.40085351441671</v>
      </c>
      <c r="Z34" s="8">
        <f t="shared" si="21"/>
        <v>44.560341405766685</v>
      </c>
      <c r="AA34" s="8">
        <f t="shared" si="22"/>
        <v>111.40085351441671</v>
      </c>
      <c r="AB34" s="4">
        <f t="shared" si="23"/>
        <v>0</v>
      </c>
      <c r="AC34" s="4">
        <f t="shared" si="24"/>
        <v>0</v>
      </c>
      <c r="AD34" s="8">
        <f t="shared" si="25"/>
        <v>111.40085351441671</v>
      </c>
    </row>
    <row r="35" spans="1:30" ht="12.75">
      <c r="A35" s="4">
        <v>25</v>
      </c>
      <c r="B35" s="4">
        <v>0.14089546551263016</v>
      </c>
      <c r="C35" s="4">
        <v>5</v>
      </c>
      <c r="D35" s="4">
        <v>35</v>
      </c>
      <c r="E35" s="8">
        <f t="shared" si="26"/>
        <v>9.226863965378904</v>
      </c>
      <c r="F35" s="9">
        <f t="shared" si="1"/>
        <v>0.7731360346210963</v>
      </c>
      <c r="G35" s="8">
        <f t="shared" si="2"/>
        <v>1.9328400865527406</v>
      </c>
      <c r="H35" s="8">
        <f t="shared" si="3"/>
        <v>0</v>
      </c>
      <c r="I35" s="8">
        <f t="shared" si="4"/>
        <v>0</v>
      </c>
      <c r="J35" s="8">
        <f t="shared" si="5"/>
        <v>1.9328400865527406</v>
      </c>
      <c r="K35" s="10">
        <f t="shared" si="6"/>
        <v>10.773136034621096</v>
      </c>
      <c r="L35" s="10">
        <f t="shared" si="7"/>
        <v>26.93284008655274</v>
      </c>
      <c r="M35" s="10">
        <f t="shared" si="8"/>
        <v>0</v>
      </c>
      <c r="N35" s="10">
        <f t="shared" si="9"/>
        <v>0</v>
      </c>
      <c r="O35" s="10">
        <f t="shared" si="10"/>
        <v>26.93284008655274</v>
      </c>
      <c r="P35" s="10">
        <f t="shared" si="11"/>
        <v>20.773136034621096</v>
      </c>
      <c r="Q35" s="8">
        <f t="shared" si="12"/>
        <v>51.932840086552744</v>
      </c>
      <c r="R35" s="8">
        <f t="shared" si="13"/>
        <v>0</v>
      </c>
      <c r="S35" s="8">
        <f t="shared" si="14"/>
        <v>0</v>
      </c>
      <c r="T35" s="8">
        <f t="shared" si="15"/>
        <v>51.932840086552744</v>
      </c>
      <c r="U35" s="8">
        <f t="shared" si="16"/>
        <v>30.773136034621096</v>
      </c>
      <c r="V35" s="8">
        <f t="shared" si="17"/>
        <v>76.93284008655274</v>
      </c>
      <c r="W35" s="4">
        <f t="shared" si="18"/>
        <v>0</v>
      </c>
      <c r="X35" s="4">
        <f t="shared" si="19"/>
        <v>0</v>
      </c>
      <c r="Y35" s="8">
        <f t="shared" si="20"/>
        <v>76.93284008655274</v>
      </c>
      <c r="Z35" s="8">
        <f t="shared" si="21"/>
        <v>40.773136034621096</v>
      </c>
      <c r="AA35" s="8">
        <f t="shared" si="22"/>
        <v>101.93284008655274</v>
      </c>
      <c r="AB35" s="4">
        <f t="shared" si="23"/>
        <v>0</v>
      </c>
      <c r="AC35" s="4">
        <f t="shared" si="24"/>
        <v>0</v>
      </c>
      <c r="AD35" s="8">
        <f t="shared" si="25"/>
        <v>101.93284008655274</v>
      </c>
    </row>
    <row r="36" spans="1:30" ht="12.75">
      <c r="A36" s="4">
        <v>26</v>
      </c>
      <c r="B36" s="4">
        <v>0.9456937995407824</v>
      </c>
      <c r="C36" s="4">
        <v>5</v>
      </c>
      <c r="D36" s="4">
        <v>35</v>
      </c>
      <c r="E36" s="8">
        <f t="shared" si="26"/>
        <v>33.37081398622347</v>
      </c>
      <c r="F36" s="9">
        <f t="shared" si="1"/>
        <v>0</v>
      </c>
      <c r="G36" s="8">
        <f t="shared" si="2"/>
        <v>0</v>
      </c>
      <c r="H36" s="8">
        <f t="shared" si="3"/>
        <v>23.370813986223467</v>
      </c>
      <c r="I36" s="8">
        <f t="shared" si="4"/>
        <v>1168.5406993111733</v>
      </c>
      <c r="J36" s="8">
        <f t="shared" si="5"/>
        <v>1168.5406993111733</v>
      </c>
      <c r="K36" s="10">
        <f t="shared" si="6"/>
        <v>0</v>
      </c>
      <c r="L36" s="10">
        <f t="shared" si="7"/>
        <v>0</v>
      </c>
      <c r="M36" s="10">
        <f t="shared" si="8"/>
        <v>13.370813986223467</v>
      </c>
      <c r="N36" s="10">
        <f t="shared" si="9"/>
        <v>668.5406993111734</v>
      </c>
      <c r="O36" s="10">
        <f t="shared" si="10"/>
        <v>668.5406993111734</v>
      </c>
      <c r="P36" s="10">
        <f t="shared" si="11"/>
        <v>0</v>
      </c>
      <c r="Q36" s="8">
        <f t="shared" si="12"/>
        <v>0</v>
      </c>
      <c r="R36" s="8">
        <f t="shared" si="13"/>
        <v>3.3708139862234674</v>
      </c>
      <c r="S36" s="8">
        <f t="shared" si="14"/>
        <v>168.54069931117337</v>
      </c>
      <c r="T36" s="8">
        <f t="shared" si="15"/>
        <v>168.54069931117337</v>
      </c>
      <c r="U36" s="8">
        <f t="shared" si="16"/>
        <v>6.629186013776533</v>
      </c>
      <c r="V36" s="8">
        <f t="shared" si="17"/>
        <v>16.57296503444133</v>
      </c>
      <c r="W36" s="4">
        <f t="shared" si="18"/>
        <v>0</v>
      </c>
      <c r="X36" s="4">
        <f t="shared" si="19"/>
        <v>0</v>
      </c>
      <c r="Y36" s="8">
        <f t="shared" si="20"/>
        <v>16.57296503444133</v>
      </c>
      <c r="Z36" s="8">
        <f t="shared" si="21"/>
        <v>16.629186013776533</v>
      </c>
      <c r="AA36" s="8">
        <f t="shared" si="22"/>
        <v>41.57296503444133</v>
      </c>
      <c r="AB36" s="4">
        <f t="shared" si="23"/>
        <v>0</v>
      </c>
      <c r="AC36" s="4">
        <f t="shared" si="24"/>
        <v>0</v>
      </c>
      <c r="AD36" s="8">
        <f t="shared" si="25"/>
        <v>41.57296503444133</v>
      </c>
    </row>
    <row r="37" spans="1:30" ht="12.75">
      <c r="A37" s="4">
        <v>27</v>
      </c>
      <c r="B37" s="4">
        <v>0.8701322900236059</v>
      </c>
      <c r="C37" s="4">
        <v>5</v>
      </c>
      <c r="D37" s="4">
        <v>35</v>
      </c>
      <c r="E37" s="8">
        <f t="shared" si="26"/>
        <v>31.10396870070818</v>
      </c>
      <c r="F37" s="9">
        <f t="shared" si="1"/>
        <v>0</v>
      </c>
      <c r="G37" s="8">
        <f t="shared" si="2"/>
        <v>0</v>
      </c>
      <c r="H37" s="8">
        <f t="shared" si="3"/>
        <v>21.10396870070818</v>
      </c>
      <c r="I37" s="8">
        <f t="shared" si="4"/>
        <v>1055.198435035409</v>
      </c>
      <c r="J37" s="8">
        <f t="shared" si="5"/>
        <v>1055.198435035409</v>
      </c>
      <c r="K37" s="10">
        <f t="shared" si="6"/>
        <v>0</v>
      </c>
      <c r="L37" s="10">
        <f t="shared" si="7"/>
        <v>0</v>
      </c>
      <c r="M37" s="10">
        <f t="shared" si="8"/>
        <v>11.10396870070818</v>
      </c>
      <c r="N37" s="10">
        <f t="shared" si="9"/>
        <v>555.1984350354089</v>
      </c>
      <c r="O37" s="10">
        <f t="shared" si="10"/>
        <v>555.1984350354089</v>
      </c>
      <c r="P37" s="10">
        <f t="shared" si="11"/>
        <v>0</v>
      </c>
      <c r="Q37" s="8">
        <f t="shared" si="12"/>
        <v>0</v>
      </c>
      <c r="R37" s="8">
        <f t="shared" si="13"/>
        <v>1.1039687007081795</v>
      </c>
      <c r="S37" s="8">
        <f t="shared" si="14"/>
        <v>55.19843503540898</v>
      </c>
      <c r="T37" s="8">
        <f t="shared" si="15"/>
        <v>55.19843503540898</v>
      </c>
      <c r="U37" s="8">
        <f t="shared" si="16"/>
        <v>8.89603129929182</v>
      </c>
      <c r="V37" s="8">
        <f t="shared" si="17"/>
        <v>22.24007824822955</v>
      </c>
      <c r="W37" s="4">
        <f t="shared" si="18"/>
        <v>0</v>
      </c>
      <c r="X37" s="4">
        <f t="shared" si="19"/>
        <v>0</v>
      </c>
      <c r="Y37" s="8">
        <f t="shared" si="20"/>
        <v>22.24007824822955</v>
      </c>
      <c r="Z37" s="8">
        <f t="shared" si="21"/>
        <v>18.89603129929182</v>
      </c>
      <c r="AA37" s="8">
        <f t="shared" si="22"/>
        <v>47.24007824822955</v>
      </c>
      <c r="AB37" s="4">
        <f t="shared" si="23"/>
        <v>0</v>
      </c>
      <c r="AC37" s="4">
        <f t="shared" si="24"/>
        <v>0</v>
      </c>
      <c r="AD37" s="8">
        <f t="shared" si="25"/>
        <v>47.24007824822955</v>
      </c>
    </row>
    <row r="38" spans="1:30" ht="12.75">
      <c r="A38" s="4">
        <v>28</v>
      </c>
      <c r="B38" s="4">
        <v>0.7805473218337937</v>
      </c>
      <c r="C38" s="4">
        <v>5</v>
      </c>
      <c r="D38" s="4">
        <v>35</v>
      </c>
      <c r="E38" s="8">
        <f t="shared" si="26"/>
        <v>28.41641965501381</v>
      </c>
      <c r="F38" s="9">
        <f t="shared" si="1"/>
        <v>0</v>
      </c>
      <c r="G38" s="8">
        <f t="shared" si="2"/>
        <v>0</v>
      </c>
      <c r="H38" s="8">
        <f t="shared" si="3"/>
        <v>18.41641965501381</v>
      </c>
      <c r="I38" s="8">
        <f t="shared" si="4"/>
        <v>920.8209827506905</v>
      </c>
      <c r="J38" s="8">
        <f t="shared" si="5"/>
        <v>920.8209827506905</v>
      </c>
      <c r="K38" s="10">
        <f t="shared" si="6"/>
        <v>0</v>
      </c>
      <c r="L38" s="10">
        <f t="shared" si="7"/>
        <v>0</v>
      </c>
      <c r="M38" s="10">
        <f t="shared" si="8"/>
        <v>8.416419655013812</v>
      </c>
      <c r="N38" s="10">
        <f t="shared" si="9"/>
        <v>420.8209827506906</v>
      </c>
      <c r="O38" s="10">
        <f t="shared" si="10"/>
        <v>420.8209827506906</v>
      </c>
      <c r="P38" s="10">
        <f t="shared" si="11"/>
        <v>1.5835803449861885</v>
      </c>
      <c r="Q38" s="8">
        <f t="shared" si="12"/>
        <v>3.9589508624654712</v>
      </c>
      <c r="R38" s="8">
        <f t="shared" si="13"/>
        <v>0</v>
      </c>
      <c r="S38" s="8">
        <f t="shared" si="14"/>
        <v>0</v>
      </c>
      <c r="T38" s="8">
        <f t="shared" si="15"/>
        <v>3.9589508624654712</v>
      </c>
      <c r="U38" s="8">
        <f t="shared" si="16"/>
        <v>11.583580344986188</v>
      </c>
      <c r="V38" s="8">
        <f t="shared" si="17"/>
        <v>28.95895086246547</v>
      </c>
      <c r="W38" s="4">
        <f t="shared" si="18"/>
        <v>0</v>
      </c>
      <c r="X38" s="4">
        <f t="shared" si="19"/>
        <v>0</v>
      </c>
      <c r="Y38" s="8">
        <f t="shared" si="20"/>
        <v>28.95895086246547</v>
      </c>
      <c r="Z38" s="8">
        <f t="shared" si="21"/>
        <v>21.58358034498619</v>
      </c>
      <c r="AA38" s="8">
        <f t="shared" si="22"/>
        <v>53.95895086246547</v>
      </c>
      <c r="AB38" s="4">
        <f t="shared" si="23"/>
        <v>0</v>
      </c>
      <c r="AC38" s="4">
        <f t="shared" si="24"/>
        <v>0</v>
      </c>
      <c r="AD38" s="8">
        <f t="shared" si="25"/>
        <v>53.95895086246547</v>
      </c>
    </row>
    <row r="39" spans="1:30" ht="12.75">
      <c r="A39" s="4">
        <v>29</v>
      </c>
      <c r="B39" s="4">
        <v>0.9665747296880935</v>
      </c>
      <c r="C39" s="4">
        <v>5</v>
      </c>
      <c r="D39" s="4">
        <v>35</v>
      </c>
      <c r="E39" s="8">
        <f t="shared" si="26"/>
        <v>33.997241890642805</v>
      </c>
      <c r="F39" s="9">
        <f t="shared" si="1"/>
        <v>0</v>
      </c>
      <c r="G39" s="8">
        <f t="shared" si="2"/>
        <v>0</v>
      </c>
      <c r="H39" s="8">
        <f t="shared" si="3"/>
        <v>23.997241890642805</v>
      </c>
      <c r="I39" s="8">
        <f t="shared" si="4"/>
        <v>1199.8620945321402</v>
      </c>
      <c r="J39" s="8">
        <f t="shared" si="5"/>
        <v>1199.8620945321402</v>
      </c>
      <c r="K39" s="10">
        <f t="shared" si="6"/>
        <v>0</v>
      </c>
      <c r="L39" s="10">
        <f t="shared" si="7"/>
        <v>0</v>
      </c>
      <c r="M39" s="10">
        <f t="shared" si="8"/>
        <v>13.997241890642805</v>
      </c>
      <c r="N39" s="10">
        <f t="shared" si="9"/>
        <v>699.8620945321402</v>
      </c>
      <c r="O39" s="10">
        <f t="shared" si="10"/>
        <v>699.8620945321402</v>
      </c>
      <c r="P39" s="10">
        <f t="shared" si="11"/>
        <v>0</v>
      </c>
      <c r="Q39" s="8">
        <f t="shared" si="12"/>
        <v>0</v>
      </c>
      <c r="R39" s="8">
        <f t="shared" si="13"/>
        <v>3.9972418906428047</v>
      </c>
      <c r="S39" s="8">
        <f t="shared" si="14"/>
        <v>199.86209453214025</v>
      </c>
      <c r="T39" s="8">
        <f t="shared" si="15"/>
        <v>199.86209453214025</v>
      </c>
      <c r="U39" s="8">
        <f t="shared" si="16"/>
        <v>6.002758109357195</v>
      </c>
      <c r="V39" s="8">
        <f t="shared" si="17"/>
        <v>15.006895273392988</v>
      </c>
      <c r="W39" s="4">
        <f t="shared" si="18"/>
        <v>0</v>
      </c>
      <c r="X39" s="4">
        <f t="shared" si="19"/>
        <v>0</v>
      </c>
      <c r="Y39" s="8">
        <f t="shared" si="20"/>
        <v>15.006895273392988</v>
      </c>
      <c r="Z39" s="8">
        <f t="shared" si="21"/>
        <v>16.002758109357195</v>
      </c>
      <c r="AA39" s="8">
        <f t="shared" si="22"/>
        <v>40.006895273392985</v>
      </c>
      <c r="AB39" s="4">
        <f t="shared" si="23"/>
        <v>0</v>
      </c>
      <c r="AC39" s="4">
        <f t="shared" si="24"/>
        <v>0</v>
      </c>
      <c r="AD39" s="8">
        <f t="shared" si="25"/>
        <v>40.006895273392985</v>
      </c>
    </row>
    <row r="40" spans="1:30" ht="12.75">
      <c r="A40" s="4">
        <v>30</v>
      </c>
      <c r="B40" s="4">
        <v>0.9417472667667344</v>
      </c>
      <c r="C40" s="4">
        <v>5</v>
      </c>
      <c r="D40" s="4">
        <v>35</v>
      </c>
      <c r="E40" s="8">
        <f t="shared" si="26"/>
        <v>33.252418003002035</v>
      </c>
      <c r="F40" s="9">
        <f t="shared" si="1"/>
        <v>0</v>
      </c>
      <c r="G40" s="8">
        <f t="shared" si="2"/>
        <v>0</v>
      </c>
      <c r="H40" s="8">
        <f t="shared" si="3"/>
        <v>23.252418003002035</v>
      </c>
      <c r="I40" s="8">
        <f t="shared" si="4"/>
        <v>1162.6209001501018</v>
      </c>
      <c r="J40" s="8">
        <f t="shared" si="5"/>
        <v>1162.6209001501018</v>
      </c>
      <c r="K40" s="10">
        <f t="shared" si="6"/>
        <v>0</v>
      </c>
      <c r="L40" s="10">
        <f t="shared" si="7"/>
        <v>0</v>
      </c>
      <c r="M40" s="10">
        <f t="shared" si="8"/>
        <v>13.252418003002035</v>
      </c>
      <c r="N40" s="10">
        <f t="shared" si="9"/>
        <v>662.6209001501018</v>
      </c>
      <c r="O40" s="10">
        <f t="shared" si="10"/>
        <v>662.6209001501018</v>
      </c>
      <c r="P40" s="10">
        <f t="shared" si="11"/>
        <v>0</v>
      </c>
      <c r="Q40" s="8">
        <f t="shared" si="12"/>
        <v>0</v>
      </c>
      <c r="R40" s="8">
        <f t="shared" si="13"/>
        <v>3.2524180030020347</v>
      </c>
      <c r="S40" s="8">
        <f t="shared" si="14"/>
        <v>162.62090015010173</v>
      </c>
      <c r="T40" s="8">
        <f t="shared" si="15"/>
        <v>162.62090015010173</v>
      </c>
      <c r="U40" s="8">
        <f t="shared" si="16"/>
        <v>6.747581996997965</v>
      </c>
      <c r="V40" s="8">
        <f t="shared" si="17"/>
        <v>16.868954992494913</v>
      </c>
      <c r="W40" s="4">
        <f t="shared" si="18"/>
        <v>0</v>
      </c>
      <c r="X40" s="4">
        <f t="shared" si="19"/>
        <v>0</v>
      </c>
      <c r="Y40" s="8">
        <f t="shared" si="20"/>
        <v>16.868954992494913</v>
      </c>
      <c r="Z40" s="8">
        <f t="shared" si="21"/>
        <v>16.747581996997965</v>
      </c>
      <c r="AA40" s="8">
        <f t="shared" si="22"/>
        <v>41.86895499249491</v>
      </c>
      <c r="AB40" s="4">
        <f t="shared" si="23"/>
        <v>0</v>
      </c>
      <c r="AC40" s="4">
        <f t="shared" si="24"/>
        <v>0</v>
      </c>
      <c r="AD40" s="8">
        <f t="shared" si="25"/>
        <v>41.86895499249491</v>
      </c>
    </row>
    <row r="41" spans="1:30" ht="12.75">
      <c r="A41" s="4">
        <v>31</v>
      </c>
      <c r="B41" s="4">
        <v>0.1112339160982474</v>
      </c>
      <c r="C41" s="4">
        <v>5</v>
      </c>
      <c r="D41" s="4">
        <v>35</v>
      </c>
      <c r="E41" s="8">
        <f t="shared" si="26"/>
        <v>8.337017482947422</v>
      </c>
      <c r="F41" s="9">
        <f t="shared" si="1"/>
        <v>1.662982517052578</v>
      </c>
      <c r="G41" s="8">
        <f t="shared" si="2"/>
        <v>4.157456292631445</v>
      </c>
      <c r="H41" s="8">
        <f t="shared" si="3"/>
        <v>0</v>
      </c>
      <c r="I41" s="8">
        <f t="shared" si="4"/>
        <v>0</v>
      </c>
      <c r="J41" s="8">
        <f t="shared" si="5"/>
        <v>4.157456292631445</v>
      </c>
      <c r="K41" s="10">
        <f t="shared" si="6"/>
        <v>11.662982517052578</v>
      </c>
      <c r="L41" s="10">
        <f t="shared" si="7"/>
        <v>29.157456292631444</v>
      </c>
      <c r="M41" s="10">
        <f t="shared" si="8"/>
        <v>0</v>
      </c>
      <c r="N41" s="10">
        <f t="shared" si="9"/>
        <v>0</v>
      </c>
      <c r="O41" s="10">
        <f t="shared" si="10"/>
        <v>29.157456292631444</v>
      </c>
      <c r="P41" s="10">
        <f t="shared" si="11"/>
        <v>21.662982517052576</v>
      </c>
      <c r="Q41" s="8">
        <f t="shared" si="12"/>
        <v>54.15745629263144</v>
      </c>
      <c r="R41" s="8">
        <f t="shared" si="13"/>
        <v>0</v>
      </c>
      <c r="S41" s="8">
        <f t="shared" si="14"/>
        <v>0</v>
      </c>
      <c r="T41" s="8">
        <f t="shared" si="15"/>
        <v>54.15745629263144</v>
      </c>
      <c r="U41" s="8">
        <f t="shared" si="16"/>
        <v>31.662982517052576</v>
      </c>
      <c r="V41" s="8">
        <f t="shared" si="17"/>
        <v>79.15745629263144</v>
      </c>
      <c r="W41" s="4">
        <f t="shared" si="18"/>
        <v>0</v>
      </c>
      <c r="X41" s="4">
        <f t="shared" si="19"/>
        <v>0</v>
      </c>
      <c r="Y41" s="8">
        <f t="shared" si="20"/>
        <v>79.15745629263144</v>
      </c>
      <c r="Z41" s="8">
        <f t="shared" si="21"/>
        <v>41.662982517052576</v>
      </c>
      <c r="AA41" s="8">
        <f t="shared" si="22"/>
        <v>104.15745629263144</v>
      </c>
      <c r="AB41" s="4">
        <f t="shared" si="23"/>
        <v>0</v>
      </c>
      <c r="AC41" s="4">
        <f t="shared" si="24"/>
        <v>0</v>
      </c>
      <c r="AD41" s="8">
        <f t="shared" si="25"/>
        <v>104.15745629263144</v>
      </c>
    </row>
    <row r="42" spans="1:30" ht="12.75">
      <c r="A42" s="4">
        <v>32</v>
      </c>
      <c r="B42" s="4">
        <v>0.6396170008877002</v>
      </c>
      <c r="C42" s="4">
        <v>5</v>
      </c>
      <c r="D42" s="4">
        <v>35</v>
      </c>
      <c r="E42" s="8">
        <f t="shared" si="26"/>
        <v>24.188510026631008</v>
      </c>
      <c r="F42" s="9">
        <f t="shared" si="1"/>
        <v>0</v>
      </c>
      <c r="G42" s="8">
        <f t="shared" si="2"/>
        <v>0</v>
      </c>
      <c r="H42" s="8">
        <f t="shared" si="3"/>
        <v>14.188510026631008</v>
      </c>
      <c r="I42" s="8">
        <f t="shared" si="4"/>
        <v>709.4255013315503</v>
      </c>
      <c r="J42" s="8">
        <f t="shared" si="5"/>
        <v>709.4255013315503</v>
      </c>
      <c r="K42" s="10">
        <f t="shared" si="6"/>
        <v>0</v>
      </c>
      <c r="L42" s="10">
        <f t="shared" si="7"/>
        <v>0</v>
      </c>
      <c r="M42" s="10">
        <f t="shared" si="8"/>
        <v>4.188510026631008</v>
      </c>
      <c r="N42" s="10">
        <f t="shared" si="9"/>
        <v>209.42550133155038</v>
      </c>
      <c r="O42" s="10">
        <f t="shared" si="10"/>
        <v>209.42550133155038</v>
      </c>
      <c r="P42" s="10">
        <f t="shared" si="11"/>
        <v>5.811489973368992</v>
      </c>
      <c r="Q42" s="8">
        <f t="shared" si="12"/>
        <v>14.528724933422481</v>
      </c>
      <c r="R42" s="8">
        <f t="shared" si="13"/>
        <v>0</v>
      </c>
      <c r="S42" s="8">
        <f t="shared" si="14"/>
        <v>0</v>
      </c>
      <c r="T42" s="8">
        <f t="shared" si="15"/>
        <v>14.528724933422481</v>
      </c>
      <c r="U42" s="8">
        <f t="shared" si="16"/>
        <v>15.811489973368992</v>
      </c>
      <c r="V42" s="8">
        <f t="shared" si="17"/>
        <v>39.52872493342248</v>
      </c>
      <c r="W42" s="4">
        <f t="shared" si="18"/>
        <v>0</v>
      </c>
      <c r="X42" s="4">
        <f t="shared" si="19"/>
        <v>0</v>
      </c>
      <c r="Y42" s="8">
        <f t="shared" si="20"/>
        <v>39.52872493342248</v>
      </c>
      <c r="Z42" s="8">
        <f t="shared" si="21"/>
        <v>25.811489973368992</v>
      </c>
      <c r="AA42" s="8">
        <f t="shared" si="22"/>
        <v>64.52872493342248</v>
      </c>
      <c r="AB42" s="4">
        <f t="shared" si="23"/>
        <v>0</v>
      </c>
      <c r="AC42" s="4">
        <f t="shared" si="24"/>
        <v>0</v>
      </c>
      <c r="AD42" s="8">
        <f t="shared" si="25"/>
        <v>64.52872493342248</v>
      </c>
    </row>
    <row r="43" spans="1:30" ht="12.75">
      <c r="A43" s="4">
        <v>33</v>
      </c>
      <c r="B43" s="4">
        <v>0.8898927181040346</v>
      </c>
      <c r="C43" s="4">
        <v>5</v>
      </c>
      <c r="D43" s="4">
        <v>35</v>
      </c>
      <c r="E43" s="8">
        <f t="shared" si="26"/>
        <v>31.696781543121038</v>
      </c>
      <c r="F43" s="9">
        <f t="shared" si="1"/>
        <v>0</v>
      </c>
      <c r="G43" s="8">
        <f t="shared" si="2"/>
        <v>0</v>
      </c>
      <c r="H43" s="8">
        <f t="shared" si="3"/>
        <v>21.696781543121038</v>
      </c>
      <c r="I43" s="8">
        <f t="shared" si="4"/>
        <v>1084.8390771560519</v>
      </c>
      <c r="J43" s="8">
        <f t="shared" si="5"/>
        <v>1084.8390771560519</v>
      </c>
      <c r="K43" s="10">
        <f t="shared" si="6"/>
        <v>0</v>
      </c>
      <c r="L43" s="10">
        <f t="shared" si="7"/>
        <v>0</v>
      </c>
      <c r="M43" s="10">
        <f t="shared" si="8"/>
        <v>11.696781543121038</v>
      </c>
      <c r="N43" s="10">
        <f t="shared" si="9"/>
        <v>584.8390771560519</v>
      </c>
      <c r="O43" s="10">
        <f t="shared" si="10"/>
        <v>584.8390771560519</v>
      </c>
      <c r="P43" s="10">
        <f t="shared" si="11"/>
        <v>0</v>
      </c>
      <c r="Q43" s="8">
        <f t="shared" si="12"/>
        <v>0</v>
      </c>
      <c r="R43" s="8">
        <f t="shared" si="13"/>
        <v>1.6967815431210376</v>
      </c>
      <c r="S43" s="8">
        <f t="shared" si="14"/>
        <v>84.83907715605187</v>
      </c>
      <c r="T43" s="8">
        <f t="shared" si="15"/>
        <v>84.83907715605187</v>
      </c>
      <c r="U43" s="8">
        <f t="shared" si="16"/>
        <v>8.303218456878962</v>
      </c>
      <c r="V43" s="8">
        <f t="shared" si="17"/>
        <v>20.758046142197408</v>
      </c>
      <c r="W43" s="4">
        <f t="shared" si="18"/>
        <v>0</v>
      </c>
      <c r="X43" s="4">
        <f t="shared" si="19"/>
        <v>0</v>
      </c>
      <c r="Y43" s="8">
        <f t="shared" si="20"/>
        <v>20.758046142197408</v>
      </c>
      <c r="Z43" s="8">
        <f t="shared" si="21"/>
        <v>18.303218456878962</v>
      </c>
      <c r="AA43" s="8">
        <f t="shared" si="22"/>
        <v>45.75804614219741</v>
      </c>
      <c r="AB43" s="4">
        <f t="shared" si="23"/>
        <v>0</v>
      </c>
      <c r="AC43" s="4">
        <f t="shared" si="24"/>
        <v>0</v>
      </c>
      <c r="AD43" s="8">
        <f t="shared" si="25"/>
        <v>45.75804614219741</v>
      </c>
    </row>
    <row r="44" spans="1:30" ht="12.75">
      <c r="A44" s="4">
        <v>34</v>
      </c>
      <c r="B44" s="4">
        <v>0.8477114997236663</v>
      </c>
      <c r="C44" s="4">
        <v>5</v>
      </c>
      <c r="D44" s="4">
        <v>35</v>
      </c>
      <c r="E44" s="8">
        <f t="shared" si="26"/>
        <v>30.43134499170999</v>
      </c>
      <c r="F44" s="9">
        <f t="shared" si="1"/>
        <v>0</v>
      </c>
      <c r="G44" s="8">
        <f t="shared" si="2"/>
        <v>0</v>
      </c>
      <c r="H44" s="8">
        <f t="shared" si="3"/>
        <v>20.43134499170999</v>
      </c>
      <c r="I44" s="8">
        <f t="shared" si="4"/>
        <v>1021.5672495854996</v>
      </c>
      <c r="J44" s="8">
        <f t="shared" si="5"/>
        <v>1021.5672495854996</v>
      </c>
      <c r="K44" s="10">
        <f t="shared" si="6"/>
        <v>0</v>
      </c>
      <c r="L44" s="10">
        <f t="shared" si="7"/>
        <v>0</v>
      </c>
      <c r="M44" s="10">
        <f t="shared" si="8"/>
        <v>10.431344991709992</v>
      </c>
      <c r="N44" s="10">
        <f t="shared" si="9"/>
        <v>521.5672495854996</v>
      </c>
      <c r="O44" s="10">
        <f t="shared" si="10"/>
        <v>521.5672495854996</v>
      </c>
      <c r="P44" s="10">
        <f t="shared" si="11"/>
        <v>0</v>
      </c>
      <c r="Q44" s="8">
        <f t="shared" si="12"/>
        <v>0</v>
      </c>
      <c r="R44" s="8">
        <f t="shared" si="13"/>
        <v>0.43134499170999163</v>
      </c>
      <c r="S44" s="8">
        <f t="shared" si="14"/>
        <v>21.56724958549958</v>
      </c>
      <c r="T44" s="8">
        <f t="shared" si="15"/>
        <v>21.56724958549958</v>
      </c>
      <c r="U44" s="8">
        <f t="shared" si="16"/>
        <v>9.568655008290008</v>
      </c>
      <c r="V44" s="8">
        <f t="shared" si="17"/>
        <v>23.92163752072502</v>
      </c>
      <c r="W44" s="4">
        <f t="shared" si="18"/>
        <v>0</v>
      </c>
      <c r="X44" s="4">
        <f t="shared" si="19"/>
        <v>0</v>
      </c>
      <c r="Y44" s="8">
        <f t="shared" si="20"/>
        <v>23.92163752072502</v>
      </c>
      <c r="Z44" s="8">
        <f t="shared" si="21"/>
        <v>19.56865500829001</v>
      </c>
      <c r="AA44" s="8">
        <f t="shared" si="22"/>
        <v>48.92163752072502</v>
      </c>
      <c r="AB44" s="4">
        <f t="shared" si="23"/>
        <v>0</v>
      </c>
      <c r="AC44" s="4">
        <f t="shared" si="24"/>
        <v>0</v>
      </c>
      <c r="AD44" s="8">
        <f t="shared" si="25"/>
        <v>48.92163752072502</v>
      </c>
    </row>
    <row r="45" spans="1:30" ht="12.75">
      <c r="A45" s="4">
        <v>35</v>
      </c>
      <c r="B45" s="4">
        <v>0.5859657861270122</v>
      </c>
      <c r="C45" s="4">
        <v>5</v>
      </c>
      <c r="D45" s="4">
        <v>35</v>
      </c>
      <c r="E45" s="8">
        <f t="shared" si="26"/>
        <v>22.578973583810367</v>
      </c>
      <c r="F45" s="9">
        <f t="shared" si="1"/>
        <v>0</v>
      </c>
      <c r="G45" s="8">
        <f t="shared" si="2"/>
        <v>0</v>
      </c>
      <c r="H45" s="8">
        <f t="shared" si="3"/>
        <v>12.578973583810367</v>
      </c>
      <c r="I45" s="8">
        <f t="shared" si="4"/>
        <v>628.9486791905183</v>
      </c>
      <c r="J45" s="8">
        <f t="shared" si="5"/>
        <v>628.9486791905183</v>
      </c>
      <c r="K45" s="10">
        <f t="shared" si="6"/>
        <v>0</v>
      </c>
      <c r="L45" s="10">
        <f t="shared" si="7"/>
        <v>0</v>
      </c>
      <c r="M45" s="10">
        <f t="shared" si="8"/>
        <v>2.5789735838103667</v>
      </c>
      <c r="N45" s="10">
        <f t="shared" si="9"/>
        <v>128.94867919051833</v>
      </c>
      <c r="O45" s="10">
        <f t="shared" si="10"/>
        <v>128.94867919051833</v>
      </c>
      <c r="P45" s="10">
        <f t="shared" si="11"/>
        <v>7.421026416189633</v>
      </c>
      <c r="Q45" s="8">
        <f t="shared" si="12"/>
        <v>18.552566040474083</v>
      </c>
      <c r="R45" s="8">
        <f t="shared" si="13"/>
        <v>0</v>
      </c>
      <c r="S45" s="8">
        <f t="shared" si="14"/>
        <v>0</v>
      </c>
      <c r="T45" s="8">
        <f t="shared" si="15"/>
        <v>18.552566040474083</v>
      </c>
      <c r="U45" s="8">
        <f t="shared" si="16"/>
        <v>17.421026416189633</v>
      </c>
      <c r="V45" s="8">
        <f t="shared" si="17"/>
        <v>43.55256604047408</v>
      </c>
      <c r="W45" s="4">
        <f t="shared" si="18"/>
        <v>0</v>
      </c>
      <c r="X45" s="4">
        <f t="shared" si="19"/>
        <v>0</v>
      </c>
      <c r="Y45" s="8">
        <f t="shared" si="20"/>
        <v>43.55256604047408</v>
      </c>
      <c r="Z45" s="8">
        <f t="shared" si="21"/>
        <v>27.421026416189633</v>
      </c>
      <c r="AA45" s="8">
        <f t="shared" si="22"/>
        <v>68.55256604047409</v>
      </c>
      <c r="AB45" s="4">
        <f t="shared" si="23"/>
        <v>0</v>
      </c>
      <c r="AC45" s="4">
        <f t="shared" si="24"/>
        <v>0</v>
      </c>
      <c r="AD45" s="8">
        <f t="shared" si="25"/>
        <v>68.55256604047409</v>
      </c>
    </row>
    <row r="46" spans="1:30" ht="12.75">
      <c r="A46" s="4">
        <v>36</v>
      </c>
      <c r="B46" s="4">
        <v>0.9813125533870375</v>
      </c>
      <c r="C46" s="4">
        <v>5</v>
      </c>
      <c r="D46" s="4">
        <v>35</v>
      </c>
      <c r="E46" s="8">
        <f t="shared" si="26"/>
        <v>34.43937660161112</v>
      </c>
      <c r="F46" s="9">
        <f t="shared" si="1"/>
        <v>0</v>
      </c>
      <c r="G46" s="8">
        <f t="shared" si="2"/>
        <v>0</v>
      </c>
      <c r="H46" s="8">
        <f t="shared" si="3"/>
        <v>24.439376601611123</v>
      </c>
      <c r="I46" s="8">
        <f t="shared" si="4"/>
        <v>1221.9688300805562</v>
      </c>
      <c r="J46" s="8">
        <f t="shared" si="5"/>
        <v>1221.9688300805562</v>
      </c>
      <c r="K46" s="10">
        <f t="shared" si="6"/>
        <v>0</v>
      </c>
      <c r="L46" s="10">
        <f t="shared" si="7"/>
        <v>0</v>
      </c>
      <c r="M46" s="10">
        <f t="shared" si="8"/>
        <v>14.439376601611123</v>
      </c>
      <c r="N46" s="10">
        <f t="shared" si="9"/>
        <v>721.9688300805561</v>
      </c>
      <c r="O46" s="10">
        <f t="shared" si="10"/>
        <v>721.9688300805561</v>
      </c>
      <c r="P46" s="10">
        <f t="shared" si="11"/>
        <v>0</v>
      </c>
      <c r="Q46" s="8">
        <f t="shared" si="12"/>
        <v>0</v>
      </c>
      <c r="R46" s="8">
        <f t="shared" si="13"/>
        <v>4.439376601611123</v>
      </c>
      <c r="S46" s="8">
        <f t="shared" si="14"/>
        <v>221.96883008055613</v>
      </c>
      <c r="T46" s="8">
        <f t="shared" si="15"/>
        <v>221.96883008055613</v>
      </c>
      <c r="U46" s="8">
        <f t="shared" si="16"/>
        <v>5.560623398388877</v>
      </c>
      <c r="V46" s="8">
        <f t="shared" si="17"/>
        <v>13.901558495972193</v>
      </c>
      <c r="W46" s="4">
        <f t="shared" si="18"/>
        <v>0</v>
      </c>
      <c r="X46" s="4">
        <f t="shared" si="19"/>
        <v>0</v>
      </c>
      <c r="Y46" s="8">
        <f t="shared" si="20"/>
        <v>13.901558495972193</v>
      </c>
      <c r="Z46" s="8">
        <f t="shared" si="21"/>
        <v>15.560623398388877</v>
      </c>
      <c r="AA46" s="8">
        <f t="shared" si="22"/>
        <v>38.901558495972196</v>
      </c>
      <c r="AB46" s="4">
        <f t="shared" si="23"/>
        <v>0</v>
      </c>
      <c r="AC46" s="4">
        <f t="shared" si="24"/>
        <v>0</v>
      </c>
      <c r="AD46" s="8">
        <f t="shared" si="25"/>
        <v>38.901558495972196</v>
      </c>
    </row>
    <row r="47" spans="1:30" ht="12.75">
      <c r="A47" s="4">
        <v>37</v>
      </c>
      <c r="B47" s="4">
        <v>0.6819138140951839</v>
      </c>
      <c r="C47" s="4">
        <v>5</v>
      </c>
      <c r="D47" s="4">
        <v>35</v>
      </c>
      <c r="E47" s="8">
        <f t="shared" si="26"/>
        <v>25.457414422855518</v>
      </c>
      <c r="F47" s="9">
        <f t="shared" si="1"/>
        <v>0</v>
      </c>
      <c r="G47" s="8">
        <f t="shared" si="2"/>
        <v>0</v>
      </c>
      <c r="H47" s="8">
        <f t="shared" si="3"/>
        <v>15.457414422855518</v>
      </c>
      <c r="I47" s="8">
        <f t="shared" si="4"/>
        <v>772.8707211427759</v>
      </c>
      <c r="J47" s="8">
        <f t="shared" si="5"/>
        <v>772.8707211427759</v>
      </c>
      <c r="K47" s="10">
        <f t="shared" si="6"/>
        <v>0</v>
      </c>
      <c r="L47" s="10">
        <f t="shared" si="7"/>
        <v>0</v>
      </c>
      <c r="M47" s="10">
        <f t="shared" si="8"/>
        <v>5.457414422855518</v>
      </c>
      <c r="N47" s="10">
        <f t="shared" si="9"/>
        <v>272.8707211427759</v>
      </c>
      <c r="O47" s="10">
        <f t="shared" si="10"/>
        <v>272.8707211427759</v>
      </c>
      <c r="P47" s="10">
        <f t="shared" si="11"/>
        <v>4.542585577144482</v>
      </c>
      <c r="Q47" s="8">
        <f t="shared" si="12"/>
        <v>11.356463942861206</v>
      </c>
      <c r="R47" s="8">
        <f t="shared" si="13"/>
        <v>0</v>
      </c>
      <c r="S47" s="8">
        <f t="shared" si="14"/>
        <v>0</v>
      </c>
      <c r="T47" s="8">
        <f t="shared" si="15"/>
        <v>11.356463942861206</v>
      </c>
      <c r="U47" s="8">
        <f t="shared" si="16"/>
        <v>14.542585577144482</v>
      </c>
      <c r="V47" s="8">
        <f t="shared" si="17"/>
        <v>36.356463942861204</v>
      </c>
      <c r="W47" s="4">
        <f t="shared" si="18"/>
        <v>0</v>
      </c>
      <c r="X47" s="4">
        <f t="shared" si="19"/>
        <v>0</v>
      </c>
      <c r="Y47" s="8">
        <f t="shared" si="20"/>
        <v>36.356463942861204</v>
      </c>
      <c r="Z47" s="8">
        <f t="shared" si="21"/>
        <v>24.542585577144482</v>
      </c>
      <c r="AA47" s="8">
        <f t="shared" si="22"/>
        <v>61.356463942861204</v>
      </c>
      <c r="AB47" s="4">
        <f t="shared" si="23"/>
        <v>0</v>
      </c>
      <c r="AC47" s="4">
        <f t="shared" si="24"/>
        <v>0</v>
      </c>
      <c r="AD47" s="8">
        <f t="shared" si="25"/>
        <v>61.356463942861204</v>
      </c>
    </row>
    <row r="48" spans="1:30" ht="12.75">
      <c r="A48" s="4">
        <v>38</v>
      </c>
      <c r="B48" s="4">
        <v>0.2868952288013107</v>
      </c>
      <c r="C48" s="4">
        <v>5</v>
      </c>
      <c r="D48" s="4">
        <v>35</v>
      </c>
      <c r="E48" s="8">
        <f>D48-B48</f>
        <v>34.71310477119869</v>
      </c>
      <c r="F48" s="9">
        <f t="shared" si="1"/>
        <v>0</v>
      </c>
      <c r="G48" s="8">
        <f t="shared" si="2"/>
        <v>0</v>
      </c>
      <c r="H48" s="8">
        <f t="shared" si="3"/>
        <v>24.713104771198687</v>
      </c>
      <c r="I48" s="8">
        <f t="shared" si="4"/>
        <v>1235.6552385599343</v>
      </c>
      <c r="J48" s="8">
        <f t="shared" si="5"/>
        <v>1235.6552385599343</v>
      </c>
      <c r="K48" s="10">
        <f t="shared" si="6"/>
        <v>0</v>
      </c>
      <c r="L48" s="10">
        <f t="shared" si="7"/>
        <v>0</v>
      </c>
      <c r="M48" s="10">
        <f t="shared" si="8"/>
        <v>14.713104771198687</v>
      </c>
      <c r="N48" s="10">
        <f t="shared" si="9"/>
        <v>735.6552385599343</v>
      </c>
      <c r="O48" s="10">
        <f t="shared" si="10"/>
        <v>735.6552385599343</v>
      </c>
      <c r="P48" s="10">
        <f t="shared" si="11"/>
        <v>0</v>
      </c>
      <c r="Q48" s="8">
        <f t="shared" si="12"/>
        <v>0</v>
      </c>
      <c r="R48" s="8">
        <f t="shared" si="13"/>
        <v>4.713104771198687</v>
      </c>
      <c r="S48" s="8">
        <f t="shared" si="14"/>
        <v>235.65523855993433</v>
      </c>
      <c r="T48" s="8">
        <f t="shared" si="15"/>
        <v>235.65523855993433</v>
      </c>
      <c r="U48" s="8">
        <f t="shared" si="16"/>
        <v>5.286895228801313</v>
      </c>
      <c r="V48" s="8">
        <f t="shared" si="17"/>
        <v>13.217238072003283</v>
      </c>
      <c r="W48" s="4">
        <f t="shared" si="18"/>
        <v>0</v>
      </c>
      <c r="X48" s="4">
        <f t="shared" si="19"/>
        <v>0</v>
      </c>
      <c r="Y48" s="8">
        <f t="shared" si="20"/>
        <v>13.217238072003283</v>
      </c>
      <c r="Z48" s="8">
        <f t="shared" si="21"/>
        <v>15.286895228801313</v>
      </c>
      <c r="AA48" s="8">
        <f t="shared" si="22"/>
        <v>38.21723807200328</v>
      </c>
      <c r="AB48" s="4">
        <f t="shared" si="23"/>
        <v>0</v>
      </c>
      <c r="AC48" s="4">
        <f t="shared" si="24"/>
        <v>0</v>
      </c>
      <c r="AD48" s="8">
        <f t="shared" si="25"/>
        <v>38.21723807200328</v>
      </c>
    </row>
    <row r="49" spans="1:30" ht="12.75">
      <c r="A49" s="4">
        <v>39</v>
      </c>
      <c r="B49" s="4">
        <v>0.8093690576722532</v>
      </c>
      <c r="C49" s="4">
        <v>5</v>
      </c>
      <c r="D49" s="4">
        <v>35</v>
      </c>
      <c r="E49" s="8">
        <f aca="true" t="shared" si="27" ref="E49:E66">C49+(D49-C49)*B49</f>
        <v>29.281071730167596</v>
      </c>
      <c r="F49" s="9">
        <f t="shared" si="1"/>
        <v>0</v>
      </c>
      <c r="G49" s="8">
        <f t="shared" si="2"/>
        <v>0</v>
      </c>
      <c r="H49" s="8">
        <f t="shared" si="3"/>
        <v>19.281071730167596</v>
      </c>
      <c r="I49" s="8">
        <f t="shared" si="4"/>
        <v>964.0535865083798</v>
      </c>
      <c r="J49" s="8">
        <f t="shared" si="5"/>
        <v>964.0535865083798</v>
      </c>
      <c r="K49" s="10">
        <f t="shared" si="6"/>
        <v>0</v>
      </c>
      <c r="L49" s="10">
        <f t="shared" si="7"/>
        <v>0</v>
      </c>
      <c r="M49" s="10">
        <f t="shared" si="8"/>
        <v>9.281071730167596</v>
      </c>
      <c r="N49" s="10">
        <f t="shared" si="9"/>
        <v>464.0535865083798</v>
      </c>
      <c r="O49" s="10">
        <f t="shared" si="10"/>
        <v>464.0535865083798</v>
      </c>
      <c r="P49" s="10">
        <f t="shared" si="11"/>
        <v>0.7189282698324035</v>
      </c>
      <c r="Q49" s="8">
        <f t="shared" si="12"/>
        <v>1.7973206745810089</v>
      </c>
      <c r="R49" s="8">
        <f t="shared" si="13"/>
        <v>0</v>
      </c>
      <c r="S49" s="8">
        <f t="shared" si="14"/>
        <v>0</v>
      </c>
      <c r="T49" s="8">
        <f t="shared" si="15"/>
        <v>1.7973206745810089</v>
      </c>
      <c r="U49" s="8">
        <f t="shared" si="16"/>
        <v>10.718928269832404</v>
      </c>
      <c r="V49" s="8">
        <f t="shared" si="17"/>
        <v>26.79732067458101</v>
      </c>
      <c r="W49" s="4">
        <f t="shared" si="18"/>
        <v>0</v>
      </c>
      <c r="X49" s="4">
        <f t="shared" si="19"/>
        <v>0</v>
      </c>
      <c r="Y49" s="8">
        <f t="shared" si="20"/>
        <v>26.79732067458101</v>
      </c>
      <c r="Z49" s="8">
        <f t="shared" si="21"/>
        <v>20.718928269832404</v>
      </c>
      <c r="AA49" s="8">
        <f t="shared" si="22"/>
        <v>51.79732067458101</v>
      </c>
      <c r="AB49" s="4">
        <f t="shared" si="23"/>
        <v>0</v>
      </c>
      <c r="AC49" s="4">
        <f t="shared" si="24"/>
        <v>0</v>
      </c>
      <c r="AD49" s="8">
        <f t="shared" si="25"/>
        <v>51.79732067458101</v>
      </c>
    </row>
    <row r="50" spans="1:30" ht="12.75">
      <c r="A50" s="4">
        <v>40</v>
      </c>
      <c r="B50" s="4">
        <v>0.02484239919868081</v>
      </c>
      <c r="C50" s="4">
        <v>5</v>
      </c>
      <c r="D50" s="4">
        <v>35</v>
      </c>
      <c r="E50" s="8">
        <f t="shared" si="27"/>
        <v>5.745271975960424</v>
      </c>
      <c r="F50" s="9">
        <f t="shared" si="1"/>
        <v>4.254728024039576</v>
      </c>
      <c r="G50" s="8">
        <f t="shared" si="2"/>
        <v>10.63682006009894</v>
      </c>
      <c r="H50" s="8">
        <f t="shared" si="3"/>
        <v>0</v>
      </c>
      <c r="I50" s="8">
        <f t="shared" si="4"/>
        <v>0</v>
      </c>
      <c r="J50" s="8">
        <f t="shared" si="5"/>
        <v>10.63682006009894</v>
      </c>
      <c r="K50" s="10">
        <f t="shared" si="6"/>
        <v>14.254728024039576</v>
      </c>
      <c r="L50" s="10">
        <f t="shared" si="7"/>
        <v>35.63682006009894</v>
      </c>
      <c r="M50" s="10">
        <f t="shared" si="8"/>
        <v>0</v>
      </c>
      <c r="N50" s="10">
        <f t="shared" si="9"/>
        <v>0</v>
      </c>
      <c r="O50" s="10">
        <f t="shared" si="10"/>
        <v>35.63682006009894</v>
      </c>
      <c r="P50" s="10">
        <f t="shared" si="11"/>
        <v>24.254728024039576</v>
      </c>
      <c r="Q50" s="8">
        <f t="shared" si="12"/>
        <v>60.63682006009894</v>
      </c>
      <c r="R50" s="8">
        <f t="shared" si="13"/>
        <v>0</v>
      </c>
      <c r="S50" s="8">
        <f t="shared" si="14"/>
        <v>0</v>
      </c>
      <c r="T50" s="8">
        <f t="shared" si="15"/>
        <v>60.63682006009894</v>
      </c>
      <c r="U50" s="8">
        <f t="shared" si="16"/>
        <v>34.25472802403958</v>
      </c>
      <c r="V50" s="8">
        <f t="shared" si="17"/>
        <v>85.63682006009896</v>
      </c>
      <c r="W50" s="4">
        <f t="shared" si="18"/>
        <v>0</v>
      </c>
      <c r="X50" s="4">
        <f t="shared" si="19"/>
        <v>0</v>
      </c>
      <c r="Y50" s="8">
        <f t="shared" si="20"/>
        <v>85.63682006009896</v>
      </c>
      <c r="Z50" s="8">
        <f t="shared" si="21"/>
        <v>44.25472802403958</v>
      </c>
      <c r="AA50" s="8">
        <f t="shared" si="22"/>
        <v>110.63682006009896</v>
      </c>
      <c r="AB50" s="4">
        <f t="shared" si="23"/>
        <v>0</v>
      </c>
      <c r="AC50" s="4">
        <f t="shared" si="24"/>
        <v>0</v>
      </c>
      <c r="AD50" s="8">
        <f t="shared" si="25"/>
        <v>110.63682006009896</v>
      </c>
    </row>
    <row r="51" spans="1:30" ht="12.75">
      <c r="A51" s="4">
        <v>41</v>
      </c>
      <c r="B51" s="4">
        <v>0.18852953024422553</v>
      </c>
      <c r="C51" s="4">
        <v>5</v>
      </c>
      <c r="D51" s="4">
        <v>35</v>
      </c>
      <c r="E51" s="8">
        <f t="shared" si="27"/>
        <v>10.655885907326766</v>
      </c>
      <c r="F51" s="9">
        <f t="shared" si="1"/>
        <v>0</v>
      </c>
      <c r="G51" s="8">
        <f t="shared" si="2"/>
        <v>0</v>
      </c>
      <c r="H51" s="8">
        <f t="shared" si="3"/>
        <v>0.6558859073267662</v>
      </c>
      <c r="I51" s="8">
        <f t="shared" si="4"/>
        <v>32.79429536633831</v>
      </c>
      <c r="J51" s="8">
        <f t="shared" si="5"/>
        <v>32.79429536633831</v>
      </c>
      <c r="K51" s="10">
        <f t="shared" si="6"/>
        <v>9.344114092673234</v>
      </c>
      <c r="L51" s="10">
        <f t="shared" si="7"/>
        <v>23.360285231683086</v>
      </c>
      <c r="M51" s="10">
        <f t="shared" si="8"/>
        <v>0</v>
      </c>
      <c r="N51" s="10">
        <f t="shared" si="9"/>
        <v>0</v>
      </c>
      <c r="O51" s="10">
        <f t="shared" si="10"/>
        <v>23.360285231683086</v>
      </c>
      <c r="P51" s="10">
        <f t="shared" si="11"/>
        <v>19.344114092673234</v>
      </c>
      <c r="Q51" s="8">
        <f t="shared" si="12"/>
        <v>48.360285231683086</v>
      </c>
      <c r="R51" s="8">
        <f t="shared" si="13"/>
        <v>0</v>
      </c>
      <c r="S51" s="8">
        <f t="shared" si="14"/>
        <v>0</v>
      </c>
      <c r="T51" s="8">
        <f t="shared" si="15"/>
        <v>48.360285231683086</v>
      </c>
      <c r="U51" s="8">
        <f t="shared" si="16"/>
        <v>29.344114092673234</v>
      </c>
      <c r="V51" s="8">
        <f t="shared" si="17"/>
        <v>73.36028523168308</v>
      </c>
      <c r="W51" s="4">
        <f t="shared" si="18"/>
        <v>0</v>
      </c>
      <c r="X51" s="4">
        <f t="shared" si="19"/>
        <v>0</v>
      </c>
      <c r="Y51" s="8">
        <f t="shared" si="20"/>
        <v>73.36028523168308</v>
      </c>
      <c r="Z51" s="8">
        <f t="shared" si="21"/>
        <v>39.34411409267324</v>
      </c>
      <c r="AA51" s="8">
        <f t="shared" si="22"/>
        <v>98.3602852316831</v>
      </c>
      <c r="AB51" s="4">
        <f t="shared" si="23"/>
        <v>0</v>
      </c>
      <c r="AC51" s="4">
        <f t="shared" si="24"/>
        <v>0</v>
      </c>
      <c r="AD51" s="8">
        <f t="shared" si="25"/>
        <v>98.3602852316831</v>
      </c>
    </row>
    <row r="52" spans="1:30" ht="12.75">
      <c r="A52" s="4">
        <v>42</v>
      </c>
      <c r="B52" s="4">
        <v>0.7598435285389245</v>
      </c>
      <c r="C52" s="4">
        <v>5</v>
      </c>
      <c r="D52" s="4">
        <v>35</v>
      </c>
      <c r="E52" s="8">
        <f t="shared" si="27"/>
        <v>27.795305856167733</v>
      </c>
      <c r="F52" s="9">
        <f t="shared" si="1"/>
        <v>0</v>
      </c>
      <c r="G52" s="8">
        <f t="shared" si="2"/>
        <v>0</v>
      </c>
      <c r="H52" s="8">
        <f t="shared" si="3"/>
        <v>17.795305856167733</v>
      </c>
      <c r="I52" s="8">
        <f t="shared" si="4"/>
        <v>889.7652928083867</v>
      </c>
      <c r="J52" s="8">
        <f t="shared" si="5"/>
        <v>889.7652928083867</v>
      </c>
      <c r="K52" s="10">
        <f t="shared" si="6"/>
        <v>0</v>
      </c>
      <c r="L52" s="10">
        <f t="shared" si="7"/>
        <v>0</v>
      </c>
      <c r="M52" s="10">
        <f t="shared" si="8"/>
        <v>7.795305856167733</v>
      </c>
      <c r="N52" s="10">
        <f t="shared" si="9"/>
        <v>389.7652928083867</v>
      </c>
      <c r="O52" s="10">
        <f t="shared" si="10"/>
        <v>389.7652928083867</v>
      </c>
      <c r="P52" s="10">
        <f t="shared" si="11"/>
        <v>2.204694143832267</v>
      </c>
      <c r="Q52" s="8">
        <f t="shared" si="12"/>
        <v>5.511735359580667</v>
      </c>
      <c r="R52" s="8">
        <f t="shared" si="13"/>
        <v>0</v>
      </c>
      <c r="S52" s="8">
        <f t="shared" si="14"/>
        <v>0</v>
      </c>
      <c r="T52" s="8">
        <f t="shared" si="15"/>
        <v>5.511735359580667</v>
      </c>
      <c r="U52" s="8">
        <f t="shared" si="16"/>
        <v>12.204694143832267</v>
      </c>
      <c r="V52" s="8">
        <f t="shared" si="17"/>
        <v>30.51173535958067</v>
      </c>
      <c r="W52" s="4">
        <f t="shared" si="18"/>
        <v>0</v>
      </c>
      <c r="X52" s="4">
        <f t="shared" si="19"/>
        <v>0</v>
      </c>
      <c r="Y52" s="8">
        <f t="shared" si="20"/>
        <v>30.51173535958067</v>
      </c>
      <c r="Z52" s="8">
        <f t="shared" si="21"/>
        <v>22.204694143832267</v>
      </c>
      <c r="AA52" s="8">
        <f t="shared" si="22"/>
        <v>55.51173535958067</v>
      </c>
      <c r="AB52" s="4">
        <f t="shared" si="23"/>
        <v>0</v>
      </c>
      <c r="AC52" s="4">
        <f t="shared" si="24"/>
        <v>0</v>
      </c>
      <c r="AD52" s="8">
        <f t="shared" si="25"/>
        <v>55.51173535958067</v>
      </c>
    </row>
    <row r="53" spans="1:30" ht="12.75">
      <c r="A53" s="4">
        <v>43</v>
      </c>
      <c r="B53" s="4">
        <v>0.6346207807770323</v>
      </c>
      <c r="C53" s="4">
        <v>5</v>
      </c>
      <c r="D53" s="4">
        <v>35</v>
      </c>
      <c r="E53" s="8">
        <f t="shared" si="27"/>
        <v>24.03862342331097</v>
      </c>
      <c r="F53" s="9">
        <f t="shared" si="1"/>
        <v>0</v>
      </c>
      <c r="G53" s="8">
        <f t="shared" si="2"/>
        <v>0</v>
      </c>
      <c r="H53" s="8">
        <f t="shared" si="3"/>
        <v>14.03862342331097</v>
      </c>
      <c r="I53" s="8">
        <f t="shared" si="4"/>
        <v>701.9311711655484</v>
      </c>
      <c r="J53" s="8">
        <f t="shared" si="5"/>
        <v>701.9311711655484</v>
      </c>
      <c r="K53" s="10">
        <f t="shared" si="6"/>
        <v>0</v>
      </c>
      <c r="L53" s="10">
        <f t="shared" si="7"/>
        <v>0</v>
      </c>
      <c r="M53" s="10">
        <f t="shared" si="8"/>
        <v>4.03862342331097</v>
      </c>
      <c r="N53" s="10">
        <f t="shared" si="9"/>
        <v>201.93117116554848</v>
      </c>
      <c r="O53" s="10">
        <f t="shared" si="10"/>
        <v>201.93117116554848</v>
      </c>
      <c r="P53" s="10">
        <f t="shared" si="11"/>
        <v>5.96137657668903</v>
      </c>
      <c r="Q53" s="8">
        <f t="shared" si="12"/>
        <v>14.903441441722576</v>
      </c>
      <c r="R53" s="8">
        <f t="shared" si="13"/>
        <v>0</v>
      </c>
      <c r="S53" s="8">
        <f t="shared" si="14"/>
        <v>0</v>
      </c>
      <c r="T53" s="8">
        <f t="shared" si="15"/>
        <v>14.903441441722576</v>
      </c>
      <c r="U53" s="8">
        <f t="shared" si="16"/>
        <v>15.96137657668903</v>
      </c>
      <c r="V53" s="8">
        <f t="shared" si="17"/>
        <v>39.90344144172258</v>
      </c>
      <c r="W53" s="4">
        <f t="shared" si="18"/>
        <v>0</v>
      </c>
      <c r="X53" s="4">
        <f t="shared" si="19"/>
        <v>0</v>
      </c>
      <c r="Y53" s="8">
        <f t="shared" si="20"/>
        <v>39.90344144172258</v>
      </c>
      <c r="Z53" s="8">
        <f t="shared" si="21"/>
        <v>25.96137657668903</v>
      </c>
      <c r="AA53" s="8">
        <f t="shared" si="22"/>
        <v>64.90344144172258</v>
      </c>
      <c r="AB53" s="4">
        <f t="shared" si="23"/>
        <v>0</v>
      </c>
      <c r="AC53" s="4">
        <f t="shared" si="24"/>
        <v>0</v>
      </c>
      <c r="AD53" s="8">
        <f t="shared" si="25"/>
        <v>64.90344144172258</v>
      </c>
    </row>
    <row r="54" spans="1:30" ht="12.75">
      <c r="A54" s="4">
        <v>44</v>
      </c>
      <c r="B54" s="4">
        <v>0.8220150112344422</v>
      </c>
      <c r="C54" s="4">
        <v>5</v>
      </c>
      <c r="D54" s="4">
        <v>35</v>
      </c>
      <c r="E54" s="8">
        <f t="shared" si="27"/>
        <v>29.660450337033268</v>
      </c>
      <c r="F54" s="9">
        <f t="shared" si="1"/>
        <v>0</v>
      </c>
      <c r="G54" s="8">
        <f t="shared" si="2"/>
        <v>0</v>
      </c>
      <c r="H54" s="8">
        <f t="shared" si="3"/>
        <v>19.660450337033268</v>
      </c>
      <c r="I54" s="8">
        <f t="shared" si="4"/>
        <v>983.0225168516633</v>
      </c>
      <c r="J54" s="8">
        <f t="shared" si="5"/>
        <v>983.0225168516633</v>
      </c>
      <c r="K54" s="10">
        <f t="shared" si="6"/>
        <v>0</v>
      </c>
      <c r="L54" s="10">
        <f t="shared" si="7"/>
        <v>0</v>
      </c>
      <c r="M54" s="10">
        <f t="shared" si="8"/>
        <v>9.660450337033268</v>
      </c>
      <c r="N54" s="10">
        <f t="shared" si="9"/>
        <v>483.0225168516634</v>
      </c>
      <c r="O54" s="10">
        <f t="shared" si="10"/>
        <v>483.0225168516634</v>
      </c>
      <c r="P54" s="10">
        <f t="shared" si="11"/>
        <v>0.33954966296673206</v>
      </c>
      <c r="Q54" s="8">
        <f t="shared" si="12"/>
        <v>0.8488741574168301</v>
      </c>
      <c r="R54" s="8">
        <f t="shared" si="13"/>
        <v>0</v>
      </c>
      <c r="S54" s="8">
        <f t="shared" si="14"/>
        <v>0</v>
      </c>
      <c r="T54" s="8">
        <f t="shared" si="15"/>
        <v>0.8488741574168301</v>
      </c>
      <c r="U54" s="8">
        <f t="shared" si="16"/>
        <v>10.339549662966732</v>
      </c>
      <c r="V54" s="8">
        <f t="shared" si="17"/>
        <v>25.84887415741683</v>
      </c>
      <c r="W54" s="4">
        <f t="shared" si="18"/>
        <v>0</v>
      </c>
      <c r="X54" s="4">
        <f t="shared" si="19"/>
        <v>0</v>
      </c>
      <c r="Y54" s="8">
        <f t="shared" si="20"/>
        <v>25.84887415741683</v>
      </c>
      <c r="Z54" s="8">
        <f t="shared" si="21"/>
        <v>20.339549662966732</v>
      </c>
      <c r="AA54" s="8">
        <f t="shared" si="22"/>
        <v>50.84887415741683</v>
      </c>
      <c r="AB54" s="4">
        <f t="shared" si="23"/>
        <v>0</v>
      </c>
      <c r="AC54" s="4">
        <f t="shared" si="24"/>
        <v>0</v>
      </c>
      <c r="AD54" s="8">
        <f t="shared" si="25"/>
        <v>50.84887415741683</v>
      </c>
    </row>
    <row r="55" spans="1:30" ht="12.75">
      <c r="A55" s="4">
        <v>45</v>
      </c>
      <c r="B55" s="4">
        <v>0.22075233345690037</v>
      </c>
      <c r="C55" s="4">
        <v>5</v>
      </c>
      <c r="D55" s="4">
        <v>35</v>
      </c>
      <c r="E55" s="8">
        <f t="shared" si="27"/>
        <v>11.622570003707011</v>
      </c>
      <c r="F55" s="9">
        <f t="shared" si="1"/>
        <v>0</v>
      </c>
      <c r="G55" s="8">
        <f t="shared" si="2"/>
        <v>0</v>
      </c>
      <c r="H55" s="8">
        <f t="shared" si="3"/>
        <v>1.6225700037070112</v>
      </c>
      <c r="I55" s="8">
        <f t="shared" si="4"/>
        <v>81.12850018535056</v>
      </c>
      <c r="J55" s="8">
        <f t="shared" si="5"/>
        <v>81.12850018535056</v>
      </c>
      <c r="K55" s="10">
        <f t="shared" si="6"/>
        <v>8.377429996292989</v>
      </c>
      <c r="L55" s="10">
        <f t="shared" si="7"/>
        <v>20.943574990732472</v>
      </c>
      <c r="M55" s="10">
        <f t="shared" si="8"/>
        <v>0</v>
      </c>
      <c r="N55" s="10">
        <f t="shared" si="9"/>
        <v>0</v>
      </c>
      <c r="O55" s="10">
        <f t="shared" si="10"/>
        <v>20.943574990732472</v>
      </c>
      <c r="P55" s="10">
        <f t="shared" si="11"/>
        <v>18.37742999629299</v>
      </c>
      <c r="Q55" s="8">
        <f t="shared" si="12"/>
        <v>45.94357499073247</v>
      </c>
      <c r="R55" s="8">
        <f t="shared" si="13"/>
        <v>0</v>
      </c>
      <c r="S55" s="8">
        <f t="shared" si="14"/>
        <v>0</v>
      </c>
      <c r="T55" s="8">
        <f t="shared" si="15"/>
        <v>45.94357499073247</v>
      </c>
      <c r="U55" s="8">
        <f t="shared" si="16"/>
        <v>28.37742999629299</v>
      </c>
      <c r="V55" s="8">
        <f t="shared" si="17"/>
        <v>70.94357499073247</v>
      </c>
      <c r="W55" s="4">
        <f t="shared" si="18"/>
        <v>0</v>
      </c>
      <c r="X55" s="4">
        <f t="shared" si="19"/>
        <v>0</v>
      </c>
      <c r="Y55" s="8">
        <f t="shared" si="20"/>
        <v>70.94357499073247</v>
      </c>
      <c r="Z55" s="8">
        <f t="shared" si="21"/>
        <v>38.37742999629299</v>
      </c>
      <c r="AA55" s="8">
        <f t="shared" si="22"/>
        <v>95.94357499073247</v>
      </c>
      <c r="AB55" s="4">
        <f t="shared" si="23"/>
        <v>0</v>
      </c>
      <c r="AC55" s="4">
        <f t="shared" si="24"/>
        <v>0</v>
      </c>
      <c r="AD55" s="8">
        <f t="shared" si="25"/>
        <v>95.94357499073247</v>
      </c>
    </row>
    <row r="56" spans="1:30" ht="12.75">
      <c r="A56" s="4">
        <v>46</v>
      </c>
      <c r="B56" s="4">
        <v>0.21999388021856991</v>
      </c>
      <c r="C56" s="4">
        <v>5</v>
      </c>
      <c r="D56" s="4">
        <v>35</v>
      </c>
      <c r="E56" s="8">
        <f t="shared" si="27"/>
        <v>11.599816406557098</v>
      </c>
      <c r="F56" s="9">
        <f t="shared" si="1"/>
        <v>0</v>
      </c>
      <c r="G56" s="8">
        <f t="shared" si="2"/>
        <v>0</v>
      </c>
      <c r="H56" s="8">
        <f t="shared" si="3"/>
        <v>1.599816406557098</v>
      </c>
      <c r="I56" s="8">
        <f t="shared" si="4"/>
        <v>79.99082032785489</v>
      </c>
      <c r="J56" s="8">
        <f t="shared" si="5"/>
        <v>79.99082032785489</v>
      </c>
      <c r="K56" s="10">
        <f t="shared" si="6"/>
        <v>8.400183593442902</v>
      </c>
      <c r="L56" s="10">
        <f t="shared" si="7"/>
        <v>21.000458983607256</v>
      </c>
      <c r="M56" s="10">
        <f t="shared" si="8"/>
        <v>0</v>
      </c>
      <c r="N56" s="10">
        <f t="shared" si="9"/>
        <v>0</v>
      </c>
      <c r="O56" s="10">
        <f t="shared" si="10"/>
        <v>21.000458983607256</v>
      </c>
      <c r="P56" s="10">
        <f t="shared" si="11"/>
        <v>18.400183593442904</v>
      </c>
      <c r="Q56" s="8">
        <f t="shared" si="12"/>
        <v>46.00045898360726</v>
      </c>
      <c r="R56" s="8">
        <f t="shared" si="13"/>
        <v>0</v>
      </c>
      <c r="S56" s="8">
        <f t="shared" si="14"/>
        <v>0</v>
      </c>
      <c r="T56" s="8">
        <f t="shared" si="15"/>
        <v>46.00045898360726</v>
      </c>
      <c r="U56" s="8">
        <f t="shared" si="16"/>
        <v>28.400183593442904</v>
      </c>
      <c r="V56" s="8">
        <f t="shared" si="17"/>
        <v>71.00045898360726</v>
      </c>
      <c r="W56" s="4">
        <f t="shared" si="18"/>
        <v>0</v>
      </c>
      <c r="X56" s="4">
        <f t="shared" si="19"/>
        <v>0</v>
      </c>
      <c r="Y56" s="8">
        <f t="shared" si="20"/>
        <v>71.00045898360726</v>
      </c>
      <c r="Z56" s="8">
        <f t="shared" si="21"/>
        <v>38.400183593442904</v>
      </c>
      <c r="AA56" s="8">
        <f t="shared" si="22"/>
        <v>96.00045898360726</v>
      </c>
      <c r="AB56" s="4">
        <f t="shared" si="23"/>
        <v>0</v>
      </c>
      <c r="AC56" s="4">
        <f t="shared" si="24"/>
        <v>0</v>
      </c>
      <c r="AD56" s="8">
        <f t="shared" si="25"/>
        <v>96.00045898360726</v>
      </c>
    </row>
    <row r="57" spans="1:30" ht="12.75">
      <c r="A57" s="4">
        <v>47</v>
      </c>
      <c r="B57" s="4">
        <v>0.7712246265751346</v>
      </c>
      <c r="C57" s="4">
        <v>5</v>
      </c>
      <c r="D57" s="4">
        <v>35</v>
      </c>
      <c r="E57" s="8">
        <f t="shared" si="27"/>
        <v>28.136738797254036</v>
      </c>
      <c r="F57" s="9">
        <f t="shared" si="1"/>
        <v>0</v>
      </c>
      <c r="G57" s="8">
        <f t="shared" si="2"/>
        <v>0</v>
      </c>
      <c r="H57" s="8">
        <f t="shared" si="3"/>
        <v>18.136738797254036</v>
      </c>
      <c r="I57" s="8">
        <f t="shared" si="4"/>
        <v>906.8369398627018</v>
      </c>
      <c r="J57" s="8">
        <f t="shared" si="5"/>
        <v>906.8369398627018</v>
      </c>
      <c r="K57" s="10">
        <f t="shared" si="6"/>
        <v>0</v>
      </c>
      <c r="L57" s="10">
        <f t="shared" si="7"/>
        <v>0</v>
      </c>
      <c r="M57" s="10">
        <f t="shared" si="8"/>
        <v>8.136738797254036</v>
      </c>
      <c r="N57" s="10">
        <f t="shared" si="9"/>
        <v>406.8369398627018</v>
      </c>
      <c r="O57" s="10">
        <f t="shared" si="10"/>
        <v>406.8369398627018</v>
      </c>
      <c r="P57" s="10">
        <f t="shared" si="11"/>
        <v>1.8632612027459636</v>
      </c>
      <c r="Q57" s="8">
        <f t="shared" si="12"/>
        <v>4.658153006864909</v>
      </c>
      <c r="R57" s="8">
        <f t="shared" si="13"/>
        <v>0</v>
      </c>
      <c r="S57" s="8">
        <f t="shared" si="14"/>
        <v>0</v>
      </c>
      <c r="T57" s="8">
        <f t="shared" si="15"/>
        <v>4.658153006864909</v>
      </c>
      <c r="U57" s="8">
        <f t="shared" si="16"/>
        <v>11.863261202745964</v>
      </c>
      <c r="V57" s="8">
        <f t="shared" si="17"/>
        <v>29.658153006864907</v>
      </c>
      <c r="W57" s="4">
        <f t="shared" si="18"/>
        <v>0</v>
      </c>
      <c r="X57" s="4">
        <f t="shared" si="19"/>
        <v>0</v>
      </c>
      <c r="Y57" s="8">
        <f t="shared" si="20"/>
        <v>29.658153006864907</v>
      </c>
      <c r="Z57" s="8">
        <f t="shared" si="21"/>
        <v>21.863261202745964</v>
      </c>
      <c r="AA57" s="8">
        <f t="shared" si="22"/>
        <v>54.65815300686491</v>
      </c>
      <c r="AB57" s="4">
        <f t="shared" si="23"/>
        <v>0</v>
      </c>
      <c r="AC57" s="4">
        <f t="shared" si="24"/>
        <v>0</v>
      </c>
      <c r="AD57" s="8">
        <f t="shared" si="25"/>
        <v>54.65815300686491</v>
      </c>
    </row>
    <row r="58" spans="1:30" ht="12.75">
      <c r="A58" s="4">
        <v>48</v>
      </c>
      <c r="B58" s="4">
        <v>0.40838459439666375</v>
      </c>
      <c r="C58" s="4">
        <v>5</v>
      </c>
      <c r="D58" s="4">
        <v>35</v>
      </c>
      <c r="E58" s="8">
        <f t="shared" si="27"/>
        <v>17.251537831899913</v>
      </c>
      <c r="F58" s="9">
        <f t="shared" si="1"/>
        <v>0</v>
      </c>
      <c r="G58" s="8">
        <f t="shared" si="2"/>
        <v>0</v>
      </c>
      <c r="H58" s="8">
        <f t="shared" si="3"/>
        <v>7.251537831899913</v>
      </c>
      <c r="I58" s="8">
        <f t="shared" si="4"/>
        <v>362.5768915949957</v>
      </c>
      <c r="J58" s="8">
        <f t="shared" si="5"/>
        <v>362.5768915949957</v>
      </c>
      <c r="K58" s="10">
        <f t="shared" si="6"/>
        <v>2.7484621681000867</v>
      </c>
      <c r="L58" s="10">
        <f t="shared" si="7"/>
        <v>6.871155420250217</v>
      </c>
      <c r="M58" s="10">
        <f t="shared" si="8"/>
        <v>0</v>
      </c>
      <c r="N58" s="10">
        <f t="shared" si="9"/>
        <v>0</v>
      </c>
      <c r="O58" s="10">
        <f t="shared" si="10"/>
        <v>6.871155420250217</v>
      </c>
      <c r="P58" s="10">
        <f t="shared" si="11"/>
        <v>12.748462168100087</v>
      </c>
      <c r="Q58" s="8">
        <f t="shared" si="12"/>
        <v>31.87115542025022</v>
      </c>
      <c r="R58" s="8">
        <f t="shared" si="13"/>
        <v>0</v>
      </c>
      <c r="S58" s="8">
        <f t="shared" si="14"/>
        <v>0</v>
      </c>
      <c r="T58" s="8">
        <f t="shared" si="15"/>
        <v>31.87115542025022</v>
      </c>
      <c r="U58" s="8">
        <f t="shared" si="16"/>
        <v>22.748462168100087</v>
      </c>
      <c r="V58" s="8">
        <f t="shared" si="17"/>
        <v>56.87115542025022</v>
      </c>
      <c r="W58" s="4">
        <f t="shared" si="18"/>
        <v>0</v>
      </c>
      <c r="X58" s="4">
        <f t="shared" si="19"/>
        <v>0</v>
      </c>
      <c r="Y58" s="8">
        <f t="shared" si="20"/>
        <v>56.87115542025022</v>
      </c>
      <c r="Z58" s="8">
        <f t="shared" si="21"/>
        <v>32.74846216810009</v>
      </c>
      <c r="AA58" s="8">
        <f t="shared" si="22"/>
        <v>81.87115542025023</v>
      </c>
      <c r="AB58" s="4">
        <f t="shared" si="23"/>
        <v>0</v>
      </c>
      <c r="AC58" s="4">
        <f t="shared" si="24"/>
        <v>0</v>
      </c>
      <c r="AD58" s="8">
        <f t="shared" si="25"/>
        <v>81.87115542025023</v>
      </c>
    </row>
    <row r="59" spans="1:30" ht="12.75">
      <c r="A59" s="4">
        <v>49</v>
      </c>
      <c r="B59" s="4">
        <v>0.9564285696346599</v>
      </c>
      <c r="C59" s="4">
        <v>5</v>
      </c>
      <c r="D59" s="4">
        <v>35</v>
      </c>
      <c r="E59" s="8">
        <f t="shared" si="27"/>
        <v>33.6928570890398</v>
      </c>
      <c r="F59" s="9">
        <f t="shared" si="1"/>
        <v>0</v>
      </c>
      <c r="G59" s="8">
        <f t="shared" si="2"/>
        <v>0</v>
      </c>
      <c r="H59" s="8">
        <f t="shared" si="3"/>
        <v>23.692857089039798</v>
      </c>
      <c r="I59" s="8">
        <f t="shared" si="4"/>
        <v>1184.64285445199</v>
      </c>
      <c r="J59" s="8">
        <f t="shared" si="5"/>
        <v>1184.64285445199</v>
      </c>
      <c r="K59" s="10">
        <f t="shared" si="6"/>
        <v>0</v>
      </c>
      <c r="L59" s="10">
        <f t="shared" si="7"/>
        <v>0</v>
      </c>
      <c r="M59" s="10">
        <f t="shared" si="8"/>
        <v>13.692857089039798</v>
      </c>
      <c r="N59" s="10">
        <f t="shared" si="9"/>
        <v>684.6428544519899</v>
      </c>
      <c r="O59" s="10">
        <f t="shared" si="10"/>
        <v>684.6428544519899</v>
      </c>
      <c r="P59" s="10">
        <f t="shared" si="11"/>
        <v>0</v>
      </c>
      <c r="Q59" s="8">
        <f t="shared" si="12"/>
        <v>0</v>
      </c>
      <c r="R59" s="8">
        <f t="shared" si="13"/>
        <v>3.692857089039798</v>
      </c>
      <c r="S59" s="8">
        <f t="shared" si="14"/>
        <v>184.64285445198988</v>
      </c>
      <c r="T59" s="8">
        <f t="shared" si="15"/>
        <v>184.64285445198988</v>
      </c>
      <c r="U59" s="8">
        <f t="shared" si="16"/>
        <v>6.307142910960202</v>
      </c>
      <c r="V59" s="8">
        <f t="shared" si="17"/>
        <v>15.767857277400505</v>
      </c>
      <c r="W59" s="4">
        <f t="shared" si="18"/>
        <v>0</v>
      </c>
      <c r="X59" s="4">
        <f t="shared" si="19"/>
        <v>0</v>
      </c>
      <c r="Y59" s="8">
        <f t="shared" si="20"/>
        <v>15.767857277400505</v>
      </c>
      <c r="Z59" s="8">
        <f t="shared" si="21"/>
        <v>16.307142910960202</v>
      </c>
      <c r="AA59" s="8">
        <f t="shared" si="22"/>
        <v>40.76785727740051</v>
      </c>
      <c r="AB59" s="4">
        <f t="shared" si="23"/>
        <v>0</v>
      </c>
      <c r="AC59" s="4">
        <f t="shared" si="24"/>
        <v>0</v>
      </c>
      <c r="AD59" s="8">
        <f t="shared" si="25"/>
        <v>40.76785727740051</v>
      </c>
    </row>
    <row r="60" spans="1:30" ht="12.75">
      <c r="A60" s="4">
        <v>50</v>
      </c>
      <c r="B60" s="4">
        <v>0.29630938199528956</v>
      </c>
      <c r="C60" s="4">
        <v>5</v>
      </c>
      <c r="D60" s="4">
        <v>35</v>
      </c>
      <c r="E60" s="8">
        <f t="shared" si="27"/>
        <v>13.889281459858687</v>
      </c>
      <c r="F60" s="9">
        <f t="shared" si="1"/>
        <v>0</v>
      </c>
      <c r="G60" s="8">
        <f t="shared" si="2"/>
        <v>0</v>
      </c>
      <c r="H60" s="8">
        <f t="shared" si="3"/>
        <v>3.8892814598586867</v>
      </c>
      <c r="I60" s="8">
        <f t="shared" si="4"/>
        <v>194.46407299293435</v>
      </c>
      <c r="J60" s="8">
        <f t="shared" si="5"/>
        <v>194.46407299293435</v>
      </c>
      <c r="K60" s="10">
        <f t="shared" si="6"/>
        <v>6.110718540141313</v>
      </c>
      <c r="L60" s="10">
        <f t="shared" si="7"/>
        <v>15.276796350353283</v>
      </c>
      <c r="M60" s="10">
        <f t="shared" si="8"/>
        <v>0</v>
      </c>
      <c r="N60" s="10">
        <f t="shared" si="9"/>
        <v>0</v>
      </c>
      <c r="O60" s="10">
        <f t="shared" si="10"/>
        <v>15.276796350353283</v>
      </c>
      <c r="P60" s="10">
        <f t="shared" si="11"/>
        <v>16.110718540141313</v>
      </c>
      <c r="Q60" s="8">
        <f t="shared" si="12"/>
        <v>40.27679635035328</v>
      </c>
      <c r="R60" s="8">
        <f t="shared" si="13"/>
        <v>0</v>
      </c>
      <c r="S60" s="8">
        <f t="shared" si="14"/>
        <v>0</v>
      </c>
      <c r="T60" s="8">
        <f t="shared" si="15"/>
        <v>40.27679635035328</v>
      </c>
      <c r="U60" s="8">
        <f t="shared" si="16"/>
        <v>26.110718540141313</v>
      </c>
      <c r="V60" s="8">
        <f t="shared" si="17"/>
        <v>65.27679635035328</v>
      </c>
      <c r="W60" s="4">
        <f t="shared" si="18"/>
        <v>0</v>
      </c>
      <c r="X60" s="4">
        <f t="shared" si="19"/>
        <v>0</v>
      </c>
      <c r="Y60" s="8">
        <f t="shared" si="20"/>
        <v>65.27679635035328</v>
      </c>
      <c r="Z60" s="8">
        <f t="shared" si="21"/>
        <v>36.11071854014131</v>
      </c>
      <c r="AA60" s="8">
        <f t="shared" si="22"/>
        <v>90.27679635035328</v>
      </c>
      <c r="AB60" s="4">
        <f t="shared" si="23"/>
        <v>0</v>
      </c>
      <c r="AC60" s="4">
        <f t="shared" si="24"/>
        <v>0</v>
      </c>
      <c r="AD60" s="8">
        <f t="shared" si="25"/>
        <v>90.27679635035328</v>
      </c>
    </row>
    <row r="61" spans="1:30" ht="12.75">
      <c r="A61" s="4">
        <v>51</v>
      </c>
      <c r="B61" s="4">
        <v>0.26576757573872745</v>
      </c>
      <c r="C61" s="4">
        <v>5</v>
      </c>
      <c r="D61" s="4">
        <v>35</v>
      </c>
      <c r="E61" s="8">
        <f t="shared" si="27"/>
        <v>12.973027272161824</v>
      </c>
      <c r="F61" s="9">
        <f t="shared" si="1"/>
        <v>0</v>
      </c>
      <c r="G61" s="8">
        <f t="shared" si="2"/>
        <v>0</v>
      </c>
      <c r="H61" s="8">
        <f t="shared" si="3"/>
        <v>2.973027272161824</v>
      </c>
      <c r="I61" s="8">
        <f t="shared" si="4"/>
        <v>148.6513636080912</v>
      </c>
      <c r="J61" s="8">
        <f t="shared" si="5"/>
        <v>148.6513636080912</v>
      </c>
      <c r="K61" s="10">
        <f t="shared" si="6"/>
        <v>7.026972727838176</v>
      </c>
      <c r="L61" s="10">
        <f t="shared" si="7"/>
        <v>17.56743181959544</v>
      </c>
      <c r="M61" s="10">
        <f t="shared" si="8"/>
        <v>0</v>
      </c>
      <c r="N61" s="10">
        <f t="shared" si="9"/>
        <v>0</v>
      </c>
      <c r="O61" s="10">
        <f t="shared" si="10"/>
        <v>17.56743181959544</v>
      </c>
      <c r="P61" s="10">
        <f t="shared" si="11"/>
        <v>17.026972727838178</v>
      </c>
      <c r="Q61" s="8">
        <f t="shared" si="12"/>
        <v>42.56743181959544</v>
      </c>
      <c r="R61" s="8">
        <f t="shared" si="13"/>
        <v>0</v>
      </c>
      <c r="S61" s="8">
        <f t="shared" si="14"/>
        <v>0</v>
      </c>
      <c r="T61" s="8">
        <f t="shared" si="15"/>
        <v>42.56743181959544</v>
      </c>
      <c r="U61" s="8">
        <f t="shared" si="16"/>
        <v>27.026972727838178</v>
      </c>
      <c r="V61" s="8">
        <f t="shared" si="17"/>
        <v>67.56743181959544</v>
      </c>
      <c r="W61" s="4">
        <f t="shared" si="18"/>
        <v>0</v>
      </c>
      <c r="X61" s="4">
        <f t="shared" si="19"/>
        <v>0</v>
      </c>
      <c r="Y61" s="8">
        <f t="shared" si="20"/>
        <v>67.56743181959544</v>
      </c>
      <c r="Z61" s="8">
        <f t="shared" si="21"/>
        <v>37.02697272783818</v>
      </c>
      <c r="AA61" s="8">
        <f t="shared" si="22"/>
        <v>92.56743181959544</v>
      </c>
      <c r="AB61" s="4">
        <f t="shared" si="23"/>
        <v>0</v>
      </c>
      <c r="AC61" s="4">
        <f t="shared" si="24"/>
        <v>0</v>
      </c>
      <c r="AD61" s="8">
        <f t="shared" si="25"/>
        <v>92.56743181959544</v>
      </c>
    </row>
    <row r="62" spans="1:30" ht="12.75">
      <c r="A62" s="4">
        <v>52</v>
      </c>
      <c r="B62" s="4">
        <v>0.3146883300422494</v>
      </c>
      <c r="C62" s="4">
        <v>5</v>
      </c>
      <c r="D62" s="4">
        <v>35</v>
      </c>
      <c r="E62" s="8">
        <f t="shared" si="27"/>
        <v>14.44064990126748</v>
      </c>
      <c r="F62" s="9">
        <f t="shared" si="1"/>
        <v>0</v>
      </c>
      <c r="G62" s="8">
        <f t="shared" si="2"/>
        <v>0</v>
      </c>
      <c r="H62" s="8">
        <f t="shared" si="3"/>
        <v>4.440649901267481</v>
      </c>
      <c r="I62" s="8">
        <f t="shared" si="4"/>
        <v>222.03249506337403</v>
      </c>
      <c r="J62" s="8">
        <f t="shared" si="5"/>
        <v>222.03249506337403</v>
      </c>
      <c r="K62" s="10">
        <f t="shared" si="6"/>
        <v>5.559350098732519</v>
      </c>
      <c r="L62" s="10">
        <f t="shared" si="7"/>
        <v>13.898375246831298</v>
      </c>
      <c r="M62" s="10">
        <f t="shared" si="8"/>
        <v>0</v>
      </c>
      <c r="N62" s="10">
        <f t="shared" si="9"/>
        <v>0</v>
      </c>
      <c r="O62" s="10">
        <f t="shared" si="10"/>
        <v>13.898375246831298</v>
      </c>
      <c r="P62" s="10">
        <f t="shared" si="11"/>
        <v>15.55935009873252</v>
      </c>
      <c r="Q62" s="8">
        <f t="shared" si="12"/>
        <v>38.8983752468313</v>
      </c>
      <c r="R62" s="8">
        <f t="shared" si="13"/>
        <v>0</v>
      </c>
      <c r="S62" s="8">
        <f t="shared" si="14"/>
        <v>0</v>
      </c>
      <c r="T62" s="8">
        <f t="shared" si="15"/>
        <v>38.8983752468313</v>
      </c>
      <c r="U62" s="8">
        <f t="shared" si="16"/>
        <v>25.55935009873252</v>
      </c>
      <c r="V62" s="8">
        <f t="shared" si="17"/>
        <v>63.8983752468313</v>
      </c>
      <c r="W62" s="4">
        <f t="shared" si="18"/>
        <v>0</v>
      </c>
      <c r="X62" s="4">
        <f t="shared" si="19"/>
        <v>0</v>
      </c>
      <c r="Y62" s="8">
        <f t="shared" si="20"/>
        <v>63.8983752468313</v>
      </c>
      <c r="Z62" s="8">
        <f t="shared" si="21"/>
        <v>35.55935009873252</v>
      </c>
      <c r="AA62" s="8">
        <f t="shared" si="22"/>
        <v>88.8983752468313</v>
      </c>
      <c r="AB62" s="4">
        <f t="shared" si="23"/>
        <v>0</v>
      </c>
      <c r="AC62" s="4">
        <f t="shared" si="24"/>
        <v>0</v>
      </c>
      <c r="AD62" s="8">
        <f t="shared" si="25"/>
        <v>88.8983752468313</v>
      </c>
    </row>
    <row r="63" spans="1:30" ht="12.75">
      <c r="A63" s="4">
        <v>53</v>
      </c>
      <c r="B63" s="4">
        <v>0.7654163449312275</v>
      </c>
      <c r="C63" s="4">
        <v>5</v>
      </c>
      <c r="D63" s="4">
        <v>35</v>
      </c>
      <c r="E63" s="8">
        <f t="shared" si="27"/>
        <v>27.962490347936825</v>
      </c>
      <c r="F63" s="9">
        <f t="shared" si="1"/>
        <v>0</v>
      </c>
      <c r="G63" s="8">
        <f t="shared" si="2"/>
        <v>0</v>
      </c>
      <c r="H63" s="8">
        <f t="shared" si="3"/>
        <v>17.962490347936825</v>
      </c>
      <c r="I63" s="8">
        <f t="shared" si="4"/>
        <v>898.1245173968413</v>
      </c>
      <c r="J63" s="8">
        <f t="shared" si="5"/>
        <v>898.1245173968413</v>
      </c>
      <c r="K63" s="10">
        <f t="shared" si="6"/>
        <v>0</v>
      </c>
      <c r="L63" s="10">
        <f t="shared" si="7"/>
        <v>0</v>
      </c>
      <c r="M63" s="10">
        <f t="shared" si="8"/>
        <v>7.962490347936825</v>
      </c>
      <c r="N63" s="10">
        <f t="shared" si="9"/>
        <v>398.12451739684127</v>
      </c>
      <c r="O63" s="10">
        <f t="shared" si="10"/>
        <v>398.12451739684127</v>
      </c>
      <c r="P63" s="10">
        <f t="shared" si="11"/>
        <v>2.037509652063175</v>
      </c>
      <c r="Q63" s="8">
        <f t="shared" si="12"/>
        <v>5.093774130157938</v>
      </c>
      <c r="R63" s="8">
        <f t="shared" si="13"/>
        <v>0</v>
      </c>
      <c r="S63" s="8">
        <f t="shared" si="14"/>
        <v>0</v>
      </c>
      <c r="T63" s="8">
        <f t="shared" si="15"/>
        <v>5.093774130157938</v>
      </c>
      <c r="U63" s="8">
        <f t="shared" si="16"/>
        <v>12.037509652063175</v>
      </c>
      <c r="V63" s="8">
        <f t="shared" si="17"/>
        <v>30.09377413015794</v>
      </c>
      <c r="W63" s="4">
        <f t="shared" si="18"/>
        <v>0</v>
      </c>
      <c r="X63" s="4">
        <f t="shared" si="19"/>
        <v>0</v>
      </c>
      <c r="Y63" s="8">
        <f t="shared" si="20"/>
        <v>30.09377413015794</v>
      </c>
      <c r="Z63" s="8">
        <f t="shared" si="21"/>
        <v>22.037509652063175</v>
      </c>
      <c r="AA63" s="8">
        <f t="shared" si="22"/>
        <v>55.09377413015794</v>
      </c>
      <c r="AB63" s="4">
        <f t="shared" si="23"/>
        <v>0</v>
      </c>
      <c r="AC63" s="4">
        <f t="shared" si="24"/>
        <v>0</v>
      </c>
      <c r="AD63" s="8">
        <f t="shared" si="25"/>
        <v>55.09377413015794</v>
      </c>
    </row>
    <row r="64" spans="1:30" ht="12.75">
      <c r="A64" s="4">
        <v>54</v>
      </c>
      <c r="B64" s="4">
        <v>0.36525056958483315</v>
      </c>
      <c r="C64" s="4">
        <v>5</v>
      </c>
      <c r="D64" s="4">
        <v>35</v>
      </c>
      <c r="E64" s="8">
        <f t="shared" si="27"/>
        <v>15.957517087544995</v>
      </c>
      <c r="F64" s="9">
        <f t="shared" si="1"/>
        <v>0</v>
      </c>
      <c r="G64" s="8">
        <f t="shared" si="2"/>
        <v>0</v>
      </c>
      <c r="H64" s="8">
        <f t="shared" si="3"/>
        <v>5.9575170875449945</v>
      </c>
      <c r="I64" s="8">
        <f t="shared" si="4"/>
        <v>297.8758543772497</v>
      </c>
      <c r="J64" s="8">
        <f t="shared" si="5"/>
        <v>297.8758543772497</v>
      </c>
      <c r="K64" s="10">
        <f t="shared" si="6"/>
        <v>4.0424829124550055</v>
      </c>
      <c r="L64" s="10">
        <f t="shared" si="7"/>
        <v>10.106207281137515</v>
      </c>
      <c r="M64" s="10">
        <f t="shared" si="8"/>
        <v>0</v>
      </c>
      <c r="N64" s="10">
        <f t="shared" si="9"/>
        <v>0</v>
      </c>
      <c r="O64" s="10">
        <f t="shared" si="10"/>
        <v>10.106207281137515</v>
      </c>
      <c r="P64" s="10">
        <f t="shared" si="11"/>
        <v>14.042482912455005</v>
      </c>
      <c r="Q64" s="8">
        <f t="shared" si="12"/>
        <v>35.106207281137515</v>
      </c>
      <c r="R64" s="8">
        <f t="shared" si="13"/>
        <v>0</v>
      </c>
      <c r="S64" s="8">
        <f t="shared" si="14"/>
        <v>0</v>
      </c>
      <c r="T64" s="8">
        <f t="shared" si="15"/>
        <v>35.106207281137515</v>
      </c>
      <c r="U64" s="8">
        <f t="shared" si="16"/>
        <v>24.042482912455007</v>
      </c>
      <c r="V64" s="8">
        <f t="shared" si="17"/>
        <v>60.106207281137515</v>
      </c>
      <c r="W64" s="4">
        <f t="shared" si="18"/>
        <v>0</v>
      </c>
      <c r="X64" s="4">
        <f t="shared" si="19"/>
        <v>0</v>
      </c>
      <c r="Y64" s="8">
        <f t="shared" si="20"/>
        <v>60.106207281137515</v>
      </c>
      <c r="Z64" s="8">
        <f t="shared" si="21"/>
        <v>34.04248291245501</v>
      </c>
      <c r="AA64" s="8">
        <f t="shared" si="22"/>
        <v>85.10620728113751</v>
      </c>
      <c r="AB64" s="4">
        <f t="shared" si="23"/>
        <v>0</v>
      </c>
      <c r="AC64" s="4">
        <f t="shared" si="24"/>
        <v>0</v>
      </c>
      <c r="AD64" s="8">
        <f t="shared" si="25"/>
        <v>85.10620728113751</v>
      </c>
    </row>
    <row r="65" spans="1:30" ht="12.75">
      <c r="A65" s="4">
        <v>55</v>
      </c>
      <c r="B65" s="4">
        <v>0.3371708926463788</v>
      </c>
      <c r="C65" s="4">
        <v>5</v>
      </c>
      <c r="D65" s="4">
        <v>35</v>
      </c>
      <c r="E65" s="8">
        <f t="shared" si="27"/>
        <v>15.115126779391364</v>
      </c>
      <c r="F65" s="9">
        <f t="shared" si="1"/>
        <v>0</v>
      </c>
      <c r="G65" s="8">
        <f t="shared" si="2"/>
        <v>0</v>
      </c>
      <c r="H65" s="8">
        <f t="shared" si="3"/>
        <v>5.115126779391364</v>
      </c>
      <c r="I65" s="8">
        <f t="shared" si="4"/>
        <v>255.7563389695682</v>
      </c>
      <c r="J65" s="8">
        <f t="shared" si="5"/>
        <v>255.7563389695682</v>
      </c>
      <c r="K65" s="10">
        <f t="shared" si="6"/>
        <v>4.884873220608636</v>
      </c>
      <c r="L65" s="10">
        <f t="shared" si="7"/>
        <v>12.21218305152159</v>
      </c>
      <c r="M65" s="10">
        <f t="shared" si="8"/>
        <v>0</v>
      </c>
      <c r="N65" s="10">
        <f t="shared" si="9"/>
        <v>0</v>
      </c>
      <c r="O65" s="10">
        <f t="shared" si="10"/>
        <v>12.21218305152159</v>
      </c>
      <c r="P65" s="10">
        <f t="shared" si="11"/>
        <v>14.884873220608636</v>
      </c>
      <c r="Q65" s="8">
        <f t="shared" si="12"/>
        <v>37.21218305152159</v>
      </c>
      <c r="R65" s="8">
        <f t="shared" si="13"/>
        <v>0</v>
      </c>
      <c r="S65" s="8">
        <f t="shared" si="14"/>
        <v>0</v>
      </c>
      <c r="T65" s="8">
        <f t="shared" si="15"/>
        <v>37.21218305152159</v>
      </c>
      <c r="U65" s="8">
        <f t="shared" si="16"/>
        <v>24.884873220608636</v>
      </c>
      <c r="V65" s="8">
        <f t="shared" si="17"/>
        <v>62.21218305152159</v>
      </c>
      <c r="W65" s="4">
        <f t="shared" si="18"/>
        <v>0</v>
      </c>
      <c r="X65" s="4">
        <f t="shared" si="19"/>
        <v>0</v>
      </c>
      <c r="Y65" s="8">
        <f t="shared" si="20"/>
        <v>62.21218305152159</v>
      </c>
      <c r="Z65" s="8">
        <f t="shared" si="21"/>
        <v>34.88487322060864</v>
      </c>
      <c r="AA65" s="8">
        <f t="shared" si="22"/>
        <v>87.2121830515216</v>
      </c>
      <c r="AB65" s="4">
        <f t="shared" si="23"/>
        <v>0</v>
      </c>
      <c r="AC65" s="4">
        <f t="shared" si="24"/>
        <v>0</v>
      </c>
      <c r="AD65" s="8">
        <f t="shared" si="25"/>
        <v>87.2121830515216</v>
      </c>
    </row>
    <row r="66" spans="1:30" ht="12.75">
      <c r="A66" s="4">
        <v>56</v>
      </c>
      <c r="B66" s="4">
        <v>0.5666636800860343</v>
      </c>
      <c r="C66" s="4">
        <v>5</v>
      </c>
      <c r="D66" s="4">
        <v>35</v>
      </c>
      <c r="E66" s="8">
        <f t="shared" si="27"/>
        <v>21.99991040258103</v>
      </c>
      <c r="F66" s="9">
        <f t="shared" si="1"/>
        <v>0</v>
      </c>
      <c r="G66" s="8">
        <f t="shared" si="2"/>
        <v>0</v>
      </c>
      <c r="H66" s="8">
        <f t="shared" si="3"/>
        <v>11.99991040258103</v>
      </c>
      <c r="I66" s="8">
        <f t="shared" si="4"/>
        <v>599.9955201290514</v>
      </c>
      <c r="J66" s="8">
        <f t="shared" si="5"/>
        <v>599.9955201290514</v>
      </c>
      <c r="K66" s="10">
        <f t="shared" si="6"/>
        <v>0</v>
      </c>
      <c r="L66" s="10">
        <f t="shared" si="7"/>
        <v>0</v>
      </c>
      <c r="M66" s="10">
        <f t="shared" si="8"/>
        <v>1.9999104025810297</v>
      </c>
      <c r="N66" s="10">
        <f t="shared" si="9"/>
        <v>99.99552012905149</v>
      </c>
      <c r="O66" s="10">
        <f t="shared" si="10"/>
        <v>99.99552012905149</v>
      </c>
      <c r="P66" s="10">
        <f t="shared" si="11"/>
        <v>8.00008959741897</v>
      </c>
      <c r="Q66" s="8">
        <f t="shared" si="12"/>
        <v>20.000223993547426</v>
      </c>
      <c r="R66" s="8">
        <f t="shared" si="13"/>
        <v>0</v>
      </c>
      <c r="S66" s="8">
        <f t="shared" si="14"/>
        <v>0</v>
      </c>
      <c r="T66" s="8">
        <f t="shared" si="15"/>
        <v>20.000223993547426</v>
      </c>
      <c r="U66" s="8">
        <f t="shared" si="16"/>
        <v>18.00008959741897</v>
      </c>
      <c r="V66" s="8">
        <f t="shared" si="17"/>
        <v>45.00022399354742</v>
      </c>
      <c r="W66" s="4">
        <f t="shared" si="18"/>
        <v>0</v>
      </c>
      <c r="X66" s="4">
        <f t="shared" si="19"/>
        <v>0</v>
      </c>
      <c r="Y66" s="8">
        <f t="shared" si="20"/>
        <v>45.00022399354742</v>
      </c>
      <c r="Z66" s="8">
        <f t="shared" si="21"/>
        <v>28.00008959741897</v>
      </c>
      <c r="AA66" s="8">
        <f t="shared" si="22"/>
        <v>70.00022399354742</v>
      </c>
      <c r="AB66" s="4">
        <f t="shared" si="23"/>
        <v>0</v>
      </c>
      <c r="AC66" s="4">
        <f t="shared" si="24"/>
        <v>0</v>
      </c>
      <c r="AD66" s="8">
        <f t="shared" si="25"/>
        <v>70.00022399354742</v>
      </c>
    </row>
    <row r="67" spans="1:30" ht="12.75">
      <c r="A67" s="4">
        <v>57</v>
      </c>
      <c r="B67" s="4">
        <v>0.4153291249427986</v>
      </c>
      <c r="C67" s="4">
        <v>5</v>
      </c>
      <c r="D67" s="4">
        <v>35</v>
      </c>
      <c r="E67" s="8">
        <f>D67-B67</f>
        <v>34.5846708750572</v>
      </c>
      <c r="F67" s="9">
        <f t="shared" si="1"/>
        <v>0</v>
      </c>
      <c r="G67" s="8">
        <f t="shared" si="2"/>
        <v>0</v>
      </c>
      <c r="H67" s="8">
        <f t="shared" si="3"/>
        <v>24.5846708750572</v>
      </c>
      <c r="I67" s="8">
        <f t="shared" si="4"/>
        <v>1229.23354375286</v>
      </c>
      <c r="J67" s="8">
        <f t="shared" si="5"/>
        <v>1229.23354375286</v>
      </c>
      <c r="K67" s="10">
        <f t="shared" si="6"/>
        <v>0</v>
      </c>
      <c r="L67" s="10">
        <f t="shared" si="7"/>
        <v>0</v>
      </c>
      <c r="M67" s="10">
        <f t="shared" si="8"/>
        <v>14.5846708750572</v>
      </c>
      <c r="N67" s="10">
        <f t="shared" si="9"/>
        <v>729.23354375286</v>
      </c>
      <c r="O67" s="10">
        <f t="shared" si="10"/>
        <v>729.23354375286</v>
      </c>
      <c r="P67" s="10">
        <f t="shared" si="11"/>
        <v>0</v>
      </c>
      <c r="Q67" s="8">
        <f t="shared" si="12"/>
        <v>0</v>
      </c>
      <c r="R67" s="8">
        <f t="shared" si="13"/>
        <v>4.584670875057199</v>
      </c>
      <c r="S67" s="8">
        <f t="shared" si="14"/>
        <v>229.23354375285996</v>
      </c>
      <c r="T67" s="8">
        <f t="shared" si="15"/>
        <v>229.23354375285996</v>
      </c>
      <c r="U67" s="8">
        <f t="shared" si="16"/>
        <v>5.415329124942801</v>
      </c>
      <c r="V67" s="8">
        <f t="shared" si="17"/>
        <v>13.538322812357002</v>
      </c>
      <c r="W67" s="4">
        <f t="shared" si="18"/>
        <v>0</v>
      </c>
      <c r="X67" s="4">
        <f t="shared" si="19"/>
        <v>0</v>
      </c>
      <c r="Y67" s="8">
        <f t="shared" si="20"/>
        <v>13.538322812357002</v>
      </c>
      <c r="Z67" s="8">
        <f t="shared" si="21"/>
        <v>15.4153291249428</v>
      </c>
      <c r="AA67" s="8">
        <f t="shared" si="22"/>
        <v>38.538322812357</v>
      </c>
      <c r="AB67" s="4">
        <f t="shared" si="23"/>
        <v>0</v>
      </c>
      <c r="AC67" s="4">
        <f t="shared" si="24"/>
        <v>0</v>
      </c>
      <c r="AD67" s="8">
        <f t="shared" si="25"/>
        <v>38.538322812357</v>
      </c>
    </row>
    <row r="68" spans="1:30" ht="12.75">
      <c r="A68" s="4">
        <v>58</v>
      </c>
      <c r="B68" s="4">
        <v>0.158663063225158</v>
      </c>
      <c r="C68" s="4">
        <v>5</v>
      </c>
      <c r="D68" s="4">
        <v>35</v>
      </c>
      <c r="E68" s="8">
        <f aca="true" t="shared" si="28" ref="E68:E85">C68+(D68-C68)*B68</f>
        <v>9.75989189675474</v>
      </c>
      <c r="F68" s="9">
        <f t="shared" si="1"/>
        <v>0.24010810324526055</v>
      </c>
      <c r="G68" s="8">
        <f t="shared" si="2"/>
        <v>0.6002702581131514</v>
      </c>
      <c r="H68" s="8">
        <f t="shared" si="3"/>
        <v>0</v>
      </c>
      <c r="I68" s="8">
        <f t="shared" si="4"/>
        <v>0</v>
      </c>
      <c r="J68" s="8">
        <f t="shared" si="5"/>
        <v>0.6002702581131514</v>
      </c>
      <c r="K68" s="10">
        <f t="shared" si="6"/>
        <v>10.24010810324526</v>
      </c>
      <c r="L68" s="10">
        <f t="shared" si="7"/>
        <v>25.600270258113152</v>
      </c>
      <c r="M68" s="10">
        <f t="shared" si="8"/>
        <v>0</v>
      </c>
      <c r="N68" s="10">
        <f t="shared" si="9"/>
        <v>0</v>
      </c>
      <c r="O68" s="10">
        <f t="shared" si="10"/>
        <v>25.600270258113152</v>
      </c>
      <c r="P68" s="10">
        <f t="shared" si="11"/>
        <v>20.240108103245262</v>
      </c>
      <c r="Q68" s="8">
        <f t="shared" si="12"/>
        <v>50.600270258113156</v>
      </c>
      <c r="R68" s="8">
        <f t="shared" si="13"/>
        <v>0</v>
      </c>
      <c r="S68" s="8">
        <f t="shared" si="14"/>
        <v>0</v>
      </c>
      <c r="T68" s="8">
        <f t="shared" si="15"/>
        <v>50.600270258113156</v>
      </c>
      <c r="U68" s="8">
        <f t="shared" si="16"/>
        <v>30.240108103245262</v>
      </c>
      <c r="V68" s="8">
        <f t="shared" si="17"/>
        <v>75.60027025811316</v>
      </c>
      <c r="W68" s="4">
        <f t="shared" si="18"/>
        <v>0</v>
      </c>
      <c r="X68" s="4">
        <f t="shared" si="19"/>
        <v>0</v>
      </c>
      <c r="Y68" s="8">
        <f t="shared" si="20"/>
        <v>75.60027025811316</v>
      </c>
      <c r="Z68" s="8">
        <f t="shared" si="21"/>
        <v>40.24010810324526</v>
      </c>
      <c r="AA68" s="8">
        <f t="shared" si="22"/>
        <v>100.60027025811316</v>
      </c>
      <c r="AB68" s="4">
        <f t="shared" si="23"/>
        <v>0</v>
      </c>
      <c r="AC68" s="4">
        <f t="shared" si="24"/>
        <v>0</v>
      </c>
      <c r="AD68" s="8">
        <f t="shared" si="25"/>
        <v>100.60027025811316</v>
      </c>
    </row>
    <row r="69" spans="1:30" ht="12.75">
      <c r="A69" s="4">
        <v>59</v>
      </c>
      <c r="B69" s="4">
        <v>0.44127093427668296</v>
      </c>
      <c r="C69" s="4">
        <v>5</v>
      </c>
      <c r="D69" s="4">
        <v>35</v>
      </c>
      <c r="E69" s="8">
        <f t="shared" si="28"/>
        <v>18.238128028300487</v>
      </c>
      <c r="F69" s="9">
        <f t="shared" si="1"/>
        <v>0</v>
      </c>
      <c r="G69" s="8">
        <f t="shared" si="2"/>
        <v>0</v>
      </c>
      <c r="H69" s="8">
        <f t="shared" si="3"/>
        <v>8.238128028300487</v>
      </c>
      <c r="I69" s="8">
        <f t="shared" si="4"/>
        <v>411.90640141502433</v>
      </c>
      <c r="J69" s="8">
        <f t="shared" si="5"/>
        <v>411.90640141502433</v>
      </c>
      <c r="K69" s="10">
        <f t="shared" si="6"/>
        <v>1.761871971699513</v>
      </c>
      <c r="L69" s="10">
        <f t="shared" si="7"/>
        <v>4.404679929248783</v>
      </c>
      <c r="M69" s="10">
        <f t="shared" si="8"/>
        <v>0</v>
      </c>
      <c r="N69" s="10">
        <f t="shared" si="9"/>
        <v>0</v>
      </c>
      <c r="O69" s="10">
        <f t="shared" si="10"/>
        <v>4.404679929248783</v>
      </c>
      <c r="P69" s="10">
        <f t="shared" si="11"/>
        <v>11.761871971699513</v>
      </c>
      <c r="Q69" s="8">
        <f t="shared" si="12"/>
        <v>29.404679929248783</v>
      </c>
      <c r="R69" s="8">
        <f t="shared" si="13"/>
        <v>0</v>
      </c>
      <c r="S69" s="8">
        <f t="shared" si="14"/>
        <v>0</v>
      </c>
      <c r="T69" s="8">
        <f t="shared" si="15"/>
        <v>29.404679929248783</v>
      </c>
      <c r="U69" s="8">
        <f t="shared" si="16"/>
        <v>21.761871971699513</v>
      </c>
      <c r="V69" s="8">
        <f t="shared" si="17"/>
        <v>54.404679929248786</v>
      </c>
      <c r="W69" s="4">
        <f t="shared" si="18"/>
        <v>0</v>
      </c>
      <c r="X69" s="4">
        <f t="shared" si="19"/>
        <v>0</v>
      </c>
      <c r="Y69" s="8">
        <f t="shared" si="20"/>
        <v>54.404679929248786</v>
      </c>
      <c r="Z69" s="8">
        <f t="shared" si="21"/>
        <v>31.761871971699513</v>
      </c>
      <c r="AA69" s="8">
        <f t="shared" si="22"/>
        <v>79.40467992924879</v>
      </c>
      <c r="AB69" s="4">
        <f t="shared" si="23"/>
        <v>0</v>
      </c>
      <c r="AC69" s="4">
        <f t="shared" si="24"/>
        <v>0</v>
      </c>
      <c r="AD69" s="8">
        <f t="shared" si="25"/>
        <v>79.40467992924879</v>
      </c>
    </row>
    <row r="70" spans="1:30" ht="12.75">
      <c r="A70" s="4">
        <v>60</v>
      </c>
      <c r="B70" s="4">
        <v>0.9331725313033292</v>
      </c>
      <c r="C70" s="4">
        <v>5</v>
      </c>
      <c r="D70" s="4">
        <v>35</v>
      </c>
      <c r="E70" s="8">
        <f t="shared" si="28"/>
        <v>32.99517593909988</v>
      </c>
      <c r="F70" s="9">
        <f t="shared" si="1"/>
        <v>0</v>
      </c>
      <c r="G70" s="8">
        <f t="shared" si="2"/>
        <v>0</v>
      </c>
      <c r="H70" s="8">
        <f t="shared" si="3"/>
        <v>22.99517593909988</v>
      </c>
      <c r="I70" s="8">
        <f t="shared" si="4"/>
        <v>1149.758796954994</v>
      </c>
      <c r="J70" s="8">
        <f t="shared" si="5"/>
        <v>1149.758796954994</v>
      </c>
      <c r="K70" s="10">
        <f t="shared" si="6"/>
        <v>0</v>
      </c>
      <c r="L70" s="10">
        <f t="shared" si="7"/>
        <v>0</v>
      </c>
      <c r="M70" s="10">
        <f t="shared" si="8"/>
        <v>12.99517593909988</v>
      </c>
      <c r="N70" s="10">
        <f t="shared" si="9"/>
        <v>649.7587969549941</v>
      </c>
      <c r="O70" s="10">
        <f t="shared" si="10"/>
        <v>649.7587969549941</v>
      </c>
      <c r="P70" s="10">
        <f t="shared" si="11"/>
        <v>0</v>
      </c>
      <c r="Q70" s="8">
        <f t="shared" si="12"/>
        <v>0</v>
      </c>
      <c r="R70" s="8">
        <f t="shared" si="13"/>
        <v>2.9951759390998802</v>
      </c>
      <c r="S70" s="8">
        <f t="shared" si="14"/>
        <v>149.758796954994</v>
      </c>
      <c r="T70" s="8">
        <f t="shared" si="15"/>
        <v>149.758796954994</v>
      </c>
      <c r="U70" s="8">
        <f t="shared" si="16"/>
        <v>7.00482406090012</v>
      </c>
      <c r="V70" s="8">
        <f t="shared" si="17"/>
        <v>17.5120601522503</v>
      </c>
      <c r="W70" s="4">
        <f t="shared" si="18"/>
        <v>0</v>
      </c>
      <c r="X70" s="4">
        <f t="shared" si="19"/>
        <v>0</v>
      </c>
      <c r="Y70" s="8">
        <f t="shared" si="20"/>
        <v>17.5120601522503</v>
      </c>
      <c r="Z70" s="8">
        <f t="shared" si="21"/>
        <v>17.00482406090012</v>
      </c>
      <c r="AA70" s="8">
        <f t="shared" si="22"/>
        <v>42.5120601522503</v>
      </c>
      <c r="AB70" s="4">
        <f t="shared" si="23"/>
        <v>0</v>
      </c>
      <c r="AC70" s="4">
        <f t="shared" si="24"/>
        <v>0</v>
      </c>
      <c r="AD70" s="8">
        <f t="shared" si="25"/>
        <v>42.5120601522503</v>
      </c>
    </row>
    <row r="71" spans="1:30" ht="12.75">
      <c r="A71" s="4">
        <v>61</v>
      </c>
      <c r="B71" s="4">
        <v>0.898756929996293</v>
      </c>
      <c r="C71" s="4">
        <v>5</v>
      </c>
      <c r="D71" s="4">
        <v>35</v>
      </c>
      <c r="E71" s="8">
        <f t="shared" si="28"/>
        <v>31.96270789988879</v>
      </c>
      <c r="F71" s="9">
        <f t="shared" si="1"/>
        <v>0</v>
      </c>
      <c r="G71" s="8">
        <f t="shared" si="2"/>
        <v>0</v>
      </c>
      <c r="H71" s="8">
        <f t="shared" si="3"/>
        <v>21.96270789988879</v>
      </c>
      <c r="I71" s="8">
        <f t="shared" si="4"/>
        <v>1098.1353949944396</v>
      </c>
      <c r="J71" s="8">
        <f t="shared" si="5"/>
        <v>1098.1353949944396</v>
      </c>
      <c r="K71" s="10">
        <f t="shared" si="6"/>
        <v>0</v>
      </c>
      <c r="L71" s="10">
        <f t="shared" si="7"/>
        <v>0</v>
      </c>
      <c r="M71" s="10">
        <f t="shared" si="8"/>
        <v>11.962707899888791</v>
      </c>
      <c r="N71" s="10">
        <f t="shared" si="9"/>
        <v>598.1353949944396</v>
      </c>
      <c r="O71" s="10">
        <f t="shared" si="10"/>
        <v>598.1353949944396</v>
      </c>
      <c r="P71" s="10">
        <f t="shared" si="11"/>
        <v>0</v>
      </c>
      <c r="Q71" s="8">
        <f t="shared" si="12"/>
        <v>0</v>
      </c>
      <c r="R71" s="8">
        <f t="shared" si="13"/>
        <v>1.962707899888791</v>
      </c>
      <c r="S71" s="8">
        <f t="shared" si="14"/>
        <v>98.13539499443955</v>
      </c>
      <c r="T71" s="8">
        <f t="shared" si="15"/>
        <v>98.13539499443955</v>
      </c>
      <c r="U71" s="8">
        <f t="shared" si="16"/>
        <v>8.037292100111209</v>
      </c>
      <c r="V71" s="8">
        <f t="shared" si="17"/>
        <v>20.093230250278022</v>
      </c>
      <c r="W71" s="4">
        <f t="shared" si="18"/>
        <v>0</v>
      </c>
      <c r="X71" s="4">
        <f t="shared" si="19"/>
        <v>0</v>
      </c>
      <c r="Y71" s="8">
        <f t="shared" si="20"/>
        <v>20.093230250278022</v>
      </c>
      <c r="Z71" s="8">
        <f t="shared" si="21"/>
        <v>18.03729210011121</v>
      </c>
      <c r="AA71" s="8">
        <f t="shared" si="22"/>
        <v>45.093230250278026</v>
      </c>
      <c r="AB71" s="4">
        <f t="shared" si="23"/>
        <v>0</v>
      </c>
      <c r="AC71" s="4">
        <f t="shared" si="24"/>
        <v>0</v>
      </c>
      <c r="AD71" s="8">
        <f t="shared" si="25"/>
        <v>45.093230250278026</v>
      </c>
    </row>
    <row r="72" spans="1:30" ht="12.75">
      <c r="A72" s="4">
        <v>62</v>
      </c>
      <c r="B72" s="4">
        <v>0.9031364935933048</v>
      </c>
      <c r="C72" s="4">
        <v>5</v>
      </c>
      <c r="D72" s="4">
        <v>35</v>
      </c>
      <c r="E72" s="8">
        <f t="shared" si="28"/>
        <v>32.094094807799145</v>
      </c>
      <c r="F72" s="9">
        <f t="shared" si="1"/>
        <v>0</v>
      </c>
      <c r="G72" s="8">
        <f t="shared" si="2"/>
        <v>0</v>
      </c>
      <c r="H72" s="8">
        <f t="shared" si="3"/>
        <v>22.094094807799145</v>
      </c>
      <c r="I72" s="8">
        <f t="shared" si="4"/>
        <v>1104.7047403899574</v>
      </c>
      <c r="J72" s="8">
        <f t="shared" si="5"/>
        <v>1104.7047403899574</v>
      </c>
      <c r="K72" s="10">
        <f t="shared" si="6"/>
        <v>0</v>
      </c>
      <c r="L72" s="10">
        <f t="shared" si="7"/>
        <v>0</v>
      </c>
      <c r="M72" s="10">
        <f t="shared" si="8"/>
        <v>12.094094807799145</v>
      </c>
      <c r="N72" s="10">
        <f t="shared" si="9"/>
        <v>604.7047403899572</v>
      </c>
      <c r="O72" s="10">
        <f t="shared" si="10"/>
        <v>604.7047403899572</v>
      </c>
      <c r="P72" s="10">
        <f t="shared" si="11"/>
        <v>0</v>
      </c>
      <c r="Q72" s="8">
        <f t="shared" si="12"/>
        <v>0</v>
      </c>
      <c r="R72" s="8">
        <f t="shared" si="13"/>
        <v>2.094094807799145</v>
      </c>
      <c r="S72" s="8">
        <f t="shared" si="14"/>
        <v>104.70474038995725</v>
      </c>
      <c r="T72" s="8">
        <f t="shared" si="15"/>
        <v>104.70474038995725</v>
      </c>
      <c r="U72" s="8">
        <f t="shared" si="16"/>
        <v>7.905905192200855</v>
      </c>
      <c r="V72" s="8">
        <f t="shared" si="17"/>
        <v>19.764762980502137</v>
      </c>
      <c r="W72" s="4">
        <f t="shared" si="18"/>
        <v>0</v>
      </c>
      <c r="X72" s="4">
        <f t="shared" si="19"/>
        <v>0</v>
      </c>
      <c r="Y72" s="8">
        <f t="shared" si="20"/>
        <v>19.764762980502137</v>
      </c>
      <c r="Z72" s="8">
        <f t="shared" si="21"/>
        <v>17.905905192200855</v>
      </c>
      <c r="AA72" s="8">
        <f t="shared" si="22"/>
        <v>44.76476298050214</v>
      </c>
      <c r="AB72" s="4">
        <f t="shared" si="23"/>
        <v>0</v>
      </c>
      <c r="AC72" s="4">
        <f t="shared" si="24"/>
        <v>0</v>
      </c>
      <c r="AD72" s="8">
        <f t="shared" si="25"/>
        <v>44.76476298050214</v>
      </c>
    </row>
    <row r="73" spans="1:30" ht="12.75">
      <c r="A73" s="4">
        <v>63</v>
      </c>
      <c r="B73" s="4">
        <v>0.914830579846778</v>
      </c>
      <c r="C73" s="4">
        <v>5</v>
      </c>
      <c r="D73" s="4">
        <v>35</v>
      </c>
      <c r="E73" s="8">
        <f t="shared" si="28"/>
        <v>32.44491739540334</v>
      </c>
      <c r="F73" s="9">
        <f t="shared" si="1"/>
        <v>0</v>
      </c>
      <c r="G73" s="8">
        <f t="shared" si="2"/>
        <v>0</v>
      </c>
      <c r="H73" s="8">
        <f t="shared" si="3"/>
        <v>22.444917395403337</v>
      </c>
      <c r="I73" s="8">
        <f t="shared" si="4"/>
        <v>1122.2458697701668</v>
      </c>
      <c r="J73" s="8">
        <f t="shared" si="5"/>
        <v>1122.2458697701668</v>
      </c>
      <c r="K73" s="10">
        <f t="shared" si="6"/>
        <v>0</v>
      </c>
      <c r="L73" s="10">
        <f t="shared" si="7"/>
        <v>0</v>
      </c>
      <c r="M73" s="10">
        <f t="shared" si="8"/>
        <v>12.444917395403337</v>
      </c>
      <c r="N73" s="10">
        <f t="shared" si="9"/>
        <v>622.2458697701668</v>
      </c>
      <c r="O73" s="10">
        <f t="shared" si="10"/>
        <v>622.2458697701668</v>
      </c>
      <c r="P73" s="10">
        <f t="shared" si="11"/>
        <v>0</v>
      </c>
      <c r="Q73" s="8">
        <f t="shared" si="12"/>
        <v>0</v>
      </c>
      <c r="R73" s="8">
        <f t="shared" si="13"/>
        <v>2.444917395403337</v>
      </c>
      <c r="S73" s="8">
        <f t="shared" si="14"/>
        <v>122.24586977016685</v>
      </c>
      <c r="T73" s="8">
        <f t="shared" si="15"/>
        <v>122.24586977016685</v>
      </c>
      <c r="U73" s="8">
        <f t="shared" si="16"/>
        <v>7.555082604596663</v>
      </c>
      <c r="V73" s="8">
        <f t="shared" si="17"/>
        <v>18.887706511491658</v>
      </c>
      <c r="W73" s="4">
        <f t="shared" si="18"/>
        <v>0</v>
      </c>
      <c r="X73" s="4">
        <f t="shared" si="19"/>
        <v>0</v>
      </c>
      <c r="Y73" s="8">
        <f t="shared" si="20"/>
        <v>18.887706511491658</v>
      </c>
      <c r="Z73" s="8">
        <f t="shared" si="21"/>
        <v>17.555082604596663</v>
      </c>
      <c r="AA73" s="8">
        <f t="shared" si="22"/>
        <v>43.88770651149166</v>
      </c>
      <c r="AB73" s="4">
        <f t="shared" si="23"/>
        <v>0</v>
      </c>
      <c r="AC73" s="4">
        <f t="shared" si="24"/>
        <v>0</v>
      </c>
      <c r="AD73" s="8">
        <f t="shared" si="25"/>
        <v>43.88770651149166</v>
      </c>
    </row>
    <row r="74" spans="1:30" ht="12.75">
      <c r="A74" s="4">
        <v>64</v>
      </c>
      <c r="B74" s="4">
        <v>0.7624516752063268</v>
      </c>
      <c r="C74" s="4">
        <v>5</v>
      </c>
      <c r="D74" s="4">
        <v>35</v>
      </c>
      <c r="E74" s="8">
        <f t="shared" si="28"/>
        <v>27.873550256189805</v>
      </c>
      <c r="F74" s="9">
        <f t="shared" si="1"/>
        <v>0</v>
      </c>
      <c r="G74" s="8">
        <f t="shared" si="2"/>
        <v>0</v>
      </c>
      <c r="H74" s="8">
        <f t="shared" si="3"/>
        <v>17.873550256189805</v>
      </c>
      <c r="I74" s="8">
        <f t="shared" si="4"/>
        <v>893.6775128094903</v>
      </c>
      <c r="J74" s="8">
        <f t="shared" si="5"/>
        <v>893.6775128094903</v>
      </c>
      <c r="K74" s="10">
        <f t="shared" si="6"/>
        <v>0</v>
      </c>
      <c r="L74" s="10">
        <f t="shared" si="7"/>
        <v>0</v>
      </c>
      <c r="M74" s="10">
        <f t="shared" si="8"/>
        <v>7.873550256189805</v>
      </c>
      <c r="N74" s="10">
        <f t="shared" si="9"/>
        <v>393.6775128094903</v>
      </c>
      <c r="O74" s="10">
        <f t="shared" si="10"/>
        <v>393.6775128094903</v>
      </c>
      <c r="P74" s="10">
        <f t="shared" si="11"/>
        <v>2.126449743810195</v>
      </c>
      <c r="Q74" s="8">
        <f t="shared" si="12"/>
        <v>5.316124359525487</v>
      </c>
      <c r="R74" s="8">
        <f t="shared" si="13"/>
        <v>0</v>
      </c>
      <c r="S74" s="8">
        <f t="shared" si="14"/>
        <v>0</v>
      </c>
      <c r="T74" s="8">
        <f t="shared" si="15"/>
        <v>5.316124359525487</v>
      </c>
      <c r="U74" s="8">
        <f t="shared" si="16"/>
        <v>12.126449743810195</v>
      </c>
      <c r="V74" s="8">
        <f t="shared" si="17"/>
        <v>30.31612435952549</v>
      </c>
      <c r="W74" s="4">
        <f t="shared" si="18"/>
        <v>0</v>
      </c>
      <c r="X74" s="4">
        <f t="shared" si="19"/>
        <v>0</v>
      </c>
      <c r="Y74" s="8">
        <f t="shared" si="20"/>
        <v>30.31612435952549</v>
      </c>
      <c r="Z74" s="8">
        <f t="shared" si="21"/>
        <v>22.126449743810195</v>
      </c>
      <c r="AA74" s="8">
        <f t="shared" si="22"/>
        <v>55.31612435952549</v>
      </c>
      <c r="AB74" s="4">
        <f t="shared" si="23"/>
        <v>0</v>
      </c>
      <c r="AC74" s="4">
        <f t="shared" si="24"/>
        <v>0</v>
      </c>
      <c r="AD74" s="8">
        <f t="shared" si="25"/>
        <v>55.31612435952549</v>
      </c>
    </row>
    <row r="75" spans="1:30" ht="12.75">
      <c r="A75" s="4">
        <v>65</v>
      </c>
      <c r="B75" s="4">
        <v>0.24922920133589432</v>
      </c>
      <c r="C75" s="4">
        <v>5</v>
      </c>
      <c r="D75" s="4">
        <v>35</v>
      </c>
      <c r="E75" s="8">
        <f t="shared" si="28"/>
        <v>12.47687604007683</v>
      </c>
      <c r="F75" s="9">
        <f t="shared" si="1"/>
        <v>0</v>
      </c>
      <c r="G75" s="8">
        <f t="shared" si="2"/>
        <v>0</v>
      </c>
      <c r="H75" s="8">
        <f t="shared" si="3"/>
        <v>2.4768760400768297</v>
      </c>
      <c r="I75" s="8">
        <f t="shared" si="4"/>
        <v>123.84380200384149</v>
      </c>
      <c r="J75" s="8">
        <f t="shared" si="5"/>
        <v>123.84380200384149</v>
      </c>
      <c r="K75" s="10">
        <f t="shared" si="6"/>
        <v>7.52312395992317</v>
      </c>
      <c r="L75" s="10">
        <f t="shared" si="7"/>
        <v>18.807809899807925</v>
      </c>
      <c r="M75" s="10">
        <f t="shared" si="8"/>
        <v>0</v>
      </c>
      <c r="N75" s="10">
        <f t="shared" si="9"/>
        <v>0</v>
      </c>
      <c r="O75" s="10">
        <f t="shared" si="10"/>
        <v>18.807809899807925</v>
      </c>
      <c r="P75" s="10">
        <f t="shared" si="11"/>
        <v>17.52312395992317</v>
      </c>
      <c r="Q75" s="8">
        <f t="shared" si="12"/>
        <v>43.80780989980792</v>
      </c>
      <c r="R75" s="8">
        <f t="shared" si="13"/>
        <v>0</v>
      </c>
      <c r="S75" s="8">
        <f t="shared" si="14"/>
        <v>0</v>
      </c>
      <c r="T75" s="8">
        <f t="shared" si="15"/>
        <v>43.80780989980792</v>
      </c>
      <c r="U75" s="8">
        <f t="shared" si="16"/>
        <v>27.52312395992317</v>
      </c>
      <c r="V75" s="8">
        <f t="shared" si="17"/>
        <v>68.80780989980792</v>
      </c>
      <c r="W75" s="4">
        <f t="shared" si="18"/>
        <v>0</v>
      </c>
      <c r="X75" s="4">
        <f t="shared" si="19"/>
        <v>0</v>
      </c>
      <c r="Y75" s="8">
        <f t="shared" si="20"/>
        <v>68.80780989980792</v>
      </c>
      <c r="Z75" s="8">
        <f t="shared" si="21"/>
        <v>37.52312395992317</v>
      </c>
      <c r="AA75" s="8">
        <f t="shared" si="22"/>
        <v>93.80780989980792</v>
      </c>
      <c r="AB75" s="4">
        <f t="shared" si="23"/>
        <v>0</v>
      </c>
      <c r="AC75" s="4">
        <f t="shared" si="24"/>
        <v>0</v>
      </c>
      <c r="AD75" s="8">
        <f t="shared" si="25"/>
        <v>93.80780989980792</v>
      </c>
    </row>
    <row r="76" spans="1:30" ht="12.75">
      <c r="A76" s="4">
        <v>66</v>
      </c>
      <c r="B76" s="4">
        <v>0.8913133198181529</v>
      </c>
      <c r="C76" s="4">
        <v>5</v>
      </c>
      <c r="D76" s="4">
        <v>35</v>
      </c>
      <c r="E76" s="8">
        <f t="shared" si="28"/>
        <v>31.739399594544587</v>
      </c>
      <c r="F76" s="9">
        <f aca="true" t="shared" si="29" ref="F76:F110">IF(E76&gt;10,0,10-E76)</f>
        <v>0</v>
      </c>
      <c r="G76" s="8">
        <f aca="true" t="shared" si="30" ref="G76:G110">2.5*F76</f>
        <v>0</v>
      </c>
      <c r="H76" s="8">
        <f aca="true" t="shared" si="31" ref="H76:H110">IF(E76&gt;10,E76-10,0)</f>
        <v>21.739399594544587</v>
      </c>
      <c r="I76" s="8">
        <f aca="true" t="shared" si="32" ref="I76:I110">H76*50</f>
        <v>1086.9699797272294</v>
      </c>
      <c r="J76" s="8">
        <f aca="true" t="shared" si="33" ref="J76:J110">I76+G76</f>
        <v>1086.9699797272294</v>
      </c>
      <c r="K76" s="10">
        <f aca="true" t="shared" si="34" ref="K76:K110">IF(E76&gt;20,0,20-E76)</f>
        <v>0</v>
      </c>
      <c r="L76" s="10">
        <f aca="true" t="shared" si="35" ref="L76:L110">K76*2.5</f>
        <v>0</v>
      </c>
      <c r="M76" s="10">
        <f aca="true" t="shared" si="36" ref="M76:M110">IF(E76&gt;20,E76-20,0)</f>
        <v>11.739399594544587</v>
      </c>
      <c r="N76" s="10">
        <f aca="true" t="shared" si="37" ref="N76:N110">M76*50</f>
        <v>586.9699797272293</v>
      </c>
      <c r="O76" s="10">
        <f aca="true" t="shared" si="38" ref="O76:O110">L76+N76</f>
        <v>586.9699797272293</v>
      </c>
      <c r="P76" s="10">
        <f aca="true" t="shared" si="39" ref="P76:P110">IF(E76&gt;30,0,30-E76)</f>
        <v>0</v>
      </c>
      <c r="Q76" s="8">
        <f aca="true" t="shared" si="40" ref="Q76:Q110">P76*2.5</f>
        <v>0</v>
      </c>
      <c r="R76" s="8">
        <f aca="true" t="shared" si="41" ref="R76:R110">IF(E76&gt;30,E76-30,0)</f>
        <v>1.7393995945445866</v>
      </c>
      <c r="S76" s="8">
        <f aca="true" t="shared" si="42" ref="S76:S110">R76*50</f>
        <v>86.96997972722933</v>
      </c>
      <c r="T76" s="8">
        <f aca="true" t="shared" si="43" ref="T76:T110">S76+Q76</f>
        <v>86.96997972722933</v>
      </c>
      <c r="U76" s="8">
        <f aca="true" t="shared" si="44" ref="U76:U110">IF(E76&gt;40,0,40-E76)</f>
        <v>8.260600405455413</v>
      </c>
      <c r="V76" s="8">
        <f aca="true" t="shared" si="45" ref="V76:V110">U76*2.5</f>
        <v>20.651501013638534</v>
      </c>
      <c r="W76" s="4">
        <f aca="true" t="shared" si="46" ref="W76:W110">IF(E76&gt;40,E76-40,0)</f>
        <v>0</v>
      </c>
      <c r="X76" s="4">
        <f aca="true" t="shared" si="47" ref="X76:X110">W76*50</f>
        <v>0</v>
      </c>
      <c r="Y76" s="8">
        <f aca="true" t="shared" si="48" ref="Y76:Y110">X76+V76</f>
        <v>20.651501013638534</v>
      </c>
      <c r="Z76" s="8">
        <f aca="true" t="shared" si="49" ref="Z76:Z110">IF(E76&gt;50,0,50-E76)</f>
        <v>18.260600405455413</v>
      </c>
      <c r="AA76" s="8">
        <f aca="true" t="shared" si="50" ref="AA76:AA110">Z76*2.5</f>
        <v>45.65150101363854</v>
      </c>
      <c r="AB76" s="4">
        <f aca="true" t="shared" si="51" ref="AB76:AB110">IF(E76&gt;50,E76-50,0)</f>
        <v>0</v>
      </c>
      <c r="AC76" s="4">
        <f aca="true" t="shared" si="52" ref="AC76:AC110">AB76*50</f>
        <v>0</v>
      </c>
      <c r="AD76" s="8">
        <f aca="true" t="shared" si="53" ref="AD76:AD110">AC76+AA76</f>
        <v>45.65150101363854</v>
      </c>
    </row>
    <row r="77" spans="1:30" ht="12.75">
      <c r="A77" s="4">
        <v>67</v>
      </c>
      <c r="B77" s="4">
        <v>0.7994409340793514</v>
      </c>
      <c r="C77" s="4">
        <v>5</v>
      </c>
      <c r="D77" s="4">
        <v>35</v>
      </c>
      <c r="E77" s="8">
        <f t="shared" si="28"/>
        <v>28.98322802238054</v>
      </c>
      <c r="F77" s="9">
        <f t="shared" si="29"/>
        <v>0</v>
      </c>
      <c r="G77" s="8">
        <f t="shared" si="30"/>
        <v>0</v>
      </c>
      <c r="H77" s="8">
        <f t="shared" si="31"/>
        <v>18.98322802238054</v>
      </c>
      <c r="I77" s="8">
        <f t="shared" si="32"/>
        <v>949.161401119027</v>
      </c>
      <c r="J77" s="8">
        <f t="shared" si="33"/>
        <v>949.161401119027</v>
      </c>
      <c r="K77" s="10">
        <f t="shared" si="34"/>
        <v>0</v>
      </c>
      <c r="L77" s="10">
        <f t="shared" si="35"/>
        <v>0</v>
      </c>
      <c r="M77" s="10">
        <f t="shared" si="36"/>
        <v>8.98322802238054</v>
      </c>
      <c r="N77" s="10">
        <f t="shared" si="37"/>
        <v>449.161401119027</v>
      </c>
      <c r="O77" s="10">
        <f t="shared" si="38"/>
        <v>449.161401119027</v>
      </c>
      <c r="P77" s="10">
        <f t="shared" si="39"/>
        <v>1.0167719776194595</v>
      </c>
      <c r="Q77" s="8">
        <f t="shared" si="40"/>
        <v>2.5419299440486487</v>
      </c>
      <c r="R77" s="8">
        <f t="shared" si="41"/>
        <v>0</v>
      </c>
      <c r="S77" s="8">
        <f t="shared" si="42"/>
        <v>0</v>
      </c>
      <c r="T77" s="8">
        <f t="shared" si="43"/>
        <v>2.5419299440486487</v>
      </c>
      <c r="U77" s="8">
        <f t="shared" si="44"/>
        <v>11.01677197761946</v>
      </c>
      <c r="V77" s="8">
        <f t="shared" si="45"/>
        <v>27.541929944048647</v>
      </c>
      <c r="W77" s="4">
        <f t="shared" si="46"/>
        <v>0</v>
      </c>
      <c r="X77" s="4">
        <f t="shared" si="47"/>
        <v>0</v>
      </c>
      <c r="Y77" s="8">
        <f t="shared" si="48"/>
        <v>27.541929944048647</v>
      </c>
      <c r="Z77" s="8">
        <f t="shared" si="49"/>
        <v>21.01677197761946</v>
      </c>
      <c r="AA77" s="8">
        <f t="shared" si="50"/>
        <v>52.54192994404865</v>
      </c>
      <c r="AB77" s="4">
        <f t="shared" si="51"/>
        <v>0</v>
      </c>
      <c r="AC77" s="4">
        <f t="shared" si="52"/>
        <v>0</v>
      </c>
      <c r="AD77" s="8">
        <f t="shared" si="53"/>
        <v>52.54192994404865</v>
      </c>
    </row>
    <row r="78" spans="1:30" ht="12.75">
      <c r="A78" s="4">
        <v>68</v>
      </c>
      <c r="B78" s="4">
        <v>0.5207405933096156</v>
      </c>
      <c r="C78" s="4">
        <v>5</v>
      </c>
      <c r="D78" s="4">
        <v>35</v>
      </c>
      <c r="E78" s="8">
        <f t="shared" si="28"/>
        <v>20.62221779928847</v>
      </c>
      <c r="F78" s="9">
        <f t="shared" si="29"/>
        <v>0</v>
      </c>
      <c r="G78" s="8">
        <f t="shared" si="30"/>
        <v>0</v>
      </c>
      <c r="H78" s="8">
        <f t="shared" si="31"/>
        <v>10.622217799288471</v>
      </c>
      <c r="I78" s="8">
        <f t="shared" si="32"/>
        <v>531.1108899644236</v>
      </c>
      <c r="J78" s="8">
        <f t="shared" si="33"/>
        <v>531.1108899644236</v>
      </c>
      <c r="K78" s="10">
        <f t="shared" si="34"/>
        <v>0</v>
      </c>
      <c r="L78" s="10">
        <f t="shared" si="35"/>
        <v>0</v>
      </c>
      <c r="M78" s="10">
        <f t="shared" si="36"/>
        <v>0.622217799288471</v>
      </c>
      <c r="N78" s="10">
        <f t="shared" si="37"/>
        <v>31.11088996442355</v>
      </c>
      <c r="O78" s="10">
        <f t="shared" si="38"/>
        <v>31.11088996442355</v>
      </c>
      <c r="P78" s="10">
        <f t="shared" si="39"/>
        <v>9.377782200711529</v>
      </c>
      <c r="Q78" s="8">
        <f t="shared" si="40"/>
        <v>23.444455501778823</v>
      </c>
      <c r="R78" s="8">
        <f t="shared" si="41"/>
        <v>0</v>
      </c>
      <c r="S78" s="8">
        <f t="shared" si="42"/>
        <v>0</v>
      </c>
      <c r="T78" s="8">
        <f t="shared" si="43"/>
        <v>23.444455501778823</v>
      </c>
      <c r="U78" s="8">
        <f t="shared" si="44"/>
        <v>19.37778220071153</v>
      </c>
      <c r="V78" s="8">
        <f t="shared" si="45"/>
        <v>48.44445550177882</v>
      </c>
      <c r="W78" s="4">
        <f t="shared" si="46"/>
        <v>0</v>
      </c>
      <c r="X78" s="4">
        <f t="shared" si="47"/>
        <v>0</v>
      </c>
      <c r="Y78" s="8">
        <f t="shared" si="48"/>
        <v>48.44445550177882</v>
      </c>
      <c r="Z78" s="8">
        <f t="shared" si="49"/>
        <v>29.37778220071153</v>
      </c>
      <c r="AA78" s="8">
        <f t="shared" si="50"/>
        <v>73.44445550177882</v>
      </c>
      <c r="AB78" s="4">
        <f t="shared" si="51"/>
        <v>0</v>
      </c>
      <c r="AC78" s="4">
        <f t="shared" si="52"/>
        <v>0</v>
      </c>
      <c r="AD78" s="8">
        <f t="shared" si="53"/>
        <v>73.44445550177882</v>
      </c>
    </row>
    <row r="79" spans="1:30" ht="12.75">
      <c r="A79" s="4">
        <v>69</v>
      </c>
      <c r="B79" s="4">
        <v>0.40469389373520315</v>
      </c>
      <c r="C79" s="4">
        <v>5</v>
      </c>
      <c r="D79" s="4">
        <v>35</v>
      </c>
      <c r="E79" s="8">
        <f t="shared" si="28"/>
        <v>17.140816812056094</v>
      </c>
      <c r="F79" s="9">
        <f t="shared" si="29"/>
        <v>0</v>
      </c>
      <c r="G79" s="8">
        <f t="shared" si="30"/>
        <v>0</v>
      </c>
      <c r="H79" s="8">
        <f t="shared" si="31"/>
        <v>7.140816812056094</v>
      </c>
      <c r="I79" s="8">
        <f t="shared" si="32"/>
        <v>357.04084060280474</v>
      </c>
      <c r="J79" s="8">
        <f t="shared" si="33"/>
        <v>357.04084060280474</v>
      </c>
      <c r="K79" s="10">
        <f t="shared" si="34"/>
        <v>2.8591831879439056</v>
      </c>
      <c r="L79" s="10">
        <f t="shared" si="35"/>
        <v>7.147957969859764</v>
      </c>
      <c r="M79" s="10">
        <f t="shared" si="36"/>
        <v>0</v>
      </c>
      <c r="N79" s="10">
        <f t="shared" si="37"/>
        <v>0</v>
      </c>
      <c r="O79" s="10">
        <f t="shared" si="38"/>
        <v>7.147957969859764</v>
      </c>
      <c r="P79" s="10">
        <f t="shared" si="39"/>
        <v>12.859183187943906</v>
      </c>
      <c r="Q79" s="8">
        <f t="shared" si="40"/>
        <v>32.14795796985976</v>
      </c>
      <c r="R79" s="8">
        <f t="shared" si="41"/>
        <v>0</v>
      </c>
      <c r="S79" s="8">
        <f t="shared" si="42"/>
        <v>0</v>
      </c>
      <c r="T79" s="8">
        <f t="shared" si="43"/>
        <v>32.14795796985976</v>
      </c>
      <c r="U79" s="8">
        <f t="shared" si="44"/>
        <v>22.859183187943906</v>
      </c>
      <c r="V79" s="8">
        <f t="shared" si="45"/>
        <v>57.14795796985976</v>
      </c>
      <c r="W79" s="4">
        <f t="shared" si="46"/>
        <v>0</v>
      </c>
      <c r="X79" s="4">
        <f t="shared" si="47"/>
        <v>0</v>
      </c>
      <c r="Y79" s="8">
        <f t="shared" si="48"/>
        <v>57.14795796985976</v>
      </c>
      <c r="Z79" s="8">
        <f t="shared" si="49"/>
        <v>32.859183187943906</v>
      </c>
      <c r="AA79" s="8">
        <f t="shared" si="50"/>
        <v>82.14795796985976</v>
      </c>
      <c r="AB79" s="4">
        <f t="shared" si="51"/>
        <v>0</v>
      </c>
      <c r="AC79" s="4">
        <f t="shared" si="52"/>
        <v>0</v>
      </c>
      <c r="AD79" s="8">
        <f t="shared" si="53"/>
        <v>82.14795796985976</v>
      </c>
    </row>
    <row r="80" spans="1:30" ht="12.75">
      <c r="A80" s="4">
        <v>70</v>
      </c>
      <c r="B80" s="4">
        <v>0.7100573734301101</v>
      </c>
      <c r="C80" s="4">
        <v>5</v>
      </c>
      <c r="D80" s="4">
        <v>35</v>
      </c>
      <c r="E80" s="8">
        <f t="shared" si="28"/>
        <v>26.301721202903302</v>
      </c>
      <c r="F80" s="9">
        <f t="shared" si="29"/>
        <v>0</v>
      </c>
      <c r="G80" s="8">
        <f t="shared" si="30"/>
        <v>0</v>
      </c>
      <c r="H80" s="8">
        <f t="shared" si="31"/>
        <v>16.301721202903302</v>
      </c>
      <c r="I80" s="8">
        <f t="shared" si="32"/>
        <v>815.0860601451651</v>
      </c>
      <c r="J80" s="8">
        <f t="shared" si="33"/>
        <v>815.0860601451651</v>
      </c>
      <c r="K80" s="10">
        <f t="shared" si="34"/>
        <v>0</v>
      </c>
      <c r="L80" s="10">
        <f t="shared" si="35"/>
        <v>0</v>
      </c>
      <c r="M80" s="10">
        <f t="shared" si="36"/>
        <v>6.301721202903302</v>
      </c>
      <c r="N80" s="10">
        <f t="shared" si="37"/>
        <v>315.0860601451651</v>
      </c>
      <c r="O80" s="10">
        <f t="shared" si="38"/>
        <v>315.0860601451651</v>
      </c>
      <c r="P80" s="10">
        <f t="shared" si="39"/>
        <v>3.698278797096698</v>
      </c>
      <c r="Q80" s="8">
        <f t="shared" si="40"/>
        <v>9.245696992741745</v>
      </c>
      <c r="R80" s="8">
        <f t="shared" si="41"/>
        <v>0</v>
      </c>
      <c r="S80" s="8">
        <f t="shared" si="42"/>
        <v>0</v>
      </c>
      <c r="T80" s="8">
        <f t="shared" si="43"/>
        <v>9.245696992741745</v>
      </c>
      <c r="U80" s="8">
        <f t="shared" si="44"/>
        <v>13.698278797096698</v>
      </c>
      <c r="V80" s="8">
        <f t="shared" si="45"/>
        <v>34.24569699274174</v>
      </c>
      <c r="W80" s="4">
        <f t="shared" si="46"/>
        <v>0</v>
      </c>
      <c r="X80" s="4">
        <f t="shared" si="47"/>
        <v>0</v>
      </c>
      <c r="Y80" s="8">
        <f t="shared" si="48"/>
        <v>34.24569699274174</v>
      </c>
      <c r="Z80" s="8">
        <f t="shared" si="49"/>
        <v>23.698278797096698</v>
      </c>
      <c r="AA80" s="8">
        <f t="shared" si="50"/>
        <v>59.24569699274174</v>
      </c>
      <c r="AB80" s="4">
        <f t="shared" si="51"/>
        <v>0</v>
      </c>
      <c r="AC80" s="4">
        <f t="shared" si="52"/>
        <v>0</v>
      </c>
      <c r="AD80" s="8">
        <f t="shared" si="53"/>
        <v>59.24569699274174</v>
      </c>
    </row>
    <row r="81" spans="1:30" ht="12.75">
      <c r="A81" s="4">
        <v>71</v>
      </c>
      <c r="B81" s="4">
        <v>0.6847914571113494</v>
      </c>
      <c r="C81" s="4">
        <v>5</v>
      </c>
      <c r="D81" s="4">
        <v>35</v>
      </c>
      <c r="E81" s="8">
        <f t="shared" si="28"/>
        <v>25.543743713340483</v>
      </c>
      <c r="F81" s="9">
        <f t="shared" si="29"/>
        <v>0</v>
      </c>
      <c r="G81" s="8">
        <f t="shared" si="30"/>
        <v>0</v>
      </c>
      <c r="H81" s="8">
        <f t="shared" si="31"/>
        <v>15.543743713340483</v>
      </c>
      <c r="I81" s="8">
        <f t="shared" si="32"/>
        <v>777.1871856670241</v>
      </c>
      <c r="J81" s="8">
        <f t="shared" si="33"/>
        <v>777.1871856670241</v>
      </c>
      <c r="K81" s="10">
        <f t="shared" si="34"/>
        <v>0</v>
      </c>
      <c r="L81" s="10">
        <f t="shared" si="35"/>
        <v>0</v>
      </c>
      <c r="M81" s="10">
        <f t="shared" si="36"/>
        <v>5.543743713340483</v>
      </c>
      <c r="N81" s="10">
        <f t="shared" si="37"/>
        <v>277.18718566702415</v>
      </c>
      <c r="O81" s="10">
        <f t="shared" si="38"/>
        <v>277.18718566702415</v>
      </c>
      <c r="P81" s="10">
        <f t="shared" si="39"/>
        <v>4.456256286659517</v>
      </c>
      <c r="Q81" s="8">
        <f t="shared" si="40"/>
        <v>11.140640716648793</v>
      </c>
      <c r="R81" s="8">
        <f t="shared" si="41"/>
        <v>0</v>
      </c>
      <c r="S81" s="8">
        <f t="shared" si="42"/>
        <v>0</v>
      </c>
      <c r="T81" s="8">
        <f t="shared" si="43"/>
        <v>11.140640716648793</v>
      </c>
      <c r="U81" s="8">
        <f t="shared" si="44"/>
        <v>14.456256286659517</v>
      </c>
      <c r="V81" s="8">
        <f t="shared" si="45"/>
        <v>36.14064071664879</v>
      </c>
      <c r="W81" s="4">
        <f t="shared" si="46"/>
        <v>0</v>
      </c>
      <c r="X81" s="4">
        <f t="shared" si="47"/>
        <v>0</v>
      </c>
      <c r="Y81" s="8">
        <f t="shared" si="48"/>
        <v>36.14064071664879</v>
      </c>
      <c r="Z81" s="8">
        <f t="shared" si="49"/>
        <v>24.456256286659517</v>
      </c>
      <c r="AA81" s="8">
        <f t="shared" si="50"/>
        <v>61.14064071664879</v>
      </c>
      <c r="AB81" s="4">
        <f t="shared" si="51"/>
        <v>0</v>
      </c>
      <c r="AC81" s="4">
        <f t="shared" si="52"/>
        <v>0</v>
      </c>
      <c r="AD81" s="8">
        <f t="shared" si="53"/>
        <v>61.14064071664879</v>
      </c>
    </row>
    <row r="82" spans="1:30" ht="12.75">
      <c r="A82" s="4">
        <v>72</v>
      </c>
      <c r="B82" s="4">
        <v>0.5482272905621279</v>
      </c>
      <c r="C82" s="4">
        <v>5</v>
      </c>
      <c r="D82" s="4">
        <v>35</v>
      </c>
      <c r="E82" s="8">
        <f t="shared" si="28"/>
        <v>21.446818716863838</v>
      </c>
      <c r="F82" s="9">
        <f t="shared" si="29"/>
        <v>0</v>
      </c>
      <c r="G82" s="8">
        <f t="shared" si="30"/>
        <v>0</v>
      </c>
      <c r="H82" s="8">
        <f t="shared" si="31"/>
        <v>11.446818716863838</v>
      </c>
      <c r="I82" s="8">
        <f t="shared" si="32"/>
        <v>572.3409358431919</v>
      </c>
      <c r="J82" s="8">
        <f t="shared" si="33"/>
        <v>572.3409358431919</v>
      </c>
      <c r="K82" s="10">
        <f t="shared" si="34"/>
        <v>0</v>
      </c>
      <c r="L82" s="10">
        <f t="shared" si="35"/>
        <v>0</v>
      </c>
      <c r="M82" s="10">
        <f t="shared" si="36"/>
        <v>1.446818716863838</v>
      </c>
      <c r="N82" s="10">
        <f t="shared" si="37"/>
        <v>72.3409358431919</v>
      </c>
      <c r="O82" s="10">
        <f t="shared" si="38"/>
        <v>72.3409358431919</v>
      </c>
      <c r="P82" s="10">
        <f t="shared" si="39"/>
        <v>8.553181283136162</v>
      </c>
      <c r="Q82" s="8">
        <f t="shared" si="40"/>
        <v>21.382953207840405</v>
      </c>
      <c r="R82" s="8">
        <f t="shared" si="41"/>
        <v>0</v>
      </c>
      <c r="S82" s="8">
        <f t="shared" si="42"/>
        <v>0</v>
      </c>
      <c r="T82" s="8">
        <f t="shared" si="43"/>
        <v>21.382953207840405</v>
      </c>
      <c r="U82" s="8">
        <f t="shared" si="44"/>
        <v>18.553181283136162</v>
      </c>
      <c r="V82" s="8">
        <f t="shared" si="45"/>
        <v>46.3829532078404</v>
      </c>
      <c r="W82" s="4">
        <f t="shared" si="46"/>
        <v>0</v>
      </c>
      <c r="X82" s="4">
        <f t="shared" si="47"/>
        <v>0</v>
      </c>
      <c r="Y82" s="8">
        <f t="shared" si="48"/>
        <v>46.3829532078404</v>
      </c>
      <c r="Z82" s="8">
        <f t="shared" si="49"/>
        <v>28.553181283136162</v>
      </c>
      <c r="AA82" s="8">
        <f t="shared" si="50"/>
        <v>71.3829532078404</v>
      </c>
      <c r="AB82" s="4">
        <f t="shared" si="51"/>
        <v>0</v>
      </c>
      <c r="AC82" s="4">
        <f t="shared" si="52"/>
        <v>0</v>
      </c>
      <c r="AD82" s="8">
        <f t="shared" si="53"/>
        <v>71.3829532078404</v>
      </c>
    </row>
    <row r="83" spans="1:30" ht="12.75">
      <c r="A83" s="4">
        <v>73</v>
      </c>
      <c r="B83" s="4">
        <v>0.351547610658435</v>
      </c>
      <c r="C83" s="4">
        <v>5</v>
      </c>
      <c r="D83" s="4">
        <v>35</v>
      </c>
      <c r="E83" s="8">
        <f t="shared" si="28"/>
        <v>15.54642831975305</v>
      </c>
      <c r="F83" s="9">
        <f t="shared" si="29"/>
        <v>0</v>
      </c>
      <c r="G83" s="8">
        <f t="shared" si="30"/>
        <v>0</v>
      </c>
      <c r="H83" s="8">
        <f t="shared" si="31"/>
        <v>5.5464283197530495</v>
      </c>
      <c r="I83" s="8">
        <f t="shared" si="32"/>
        <v>277.3214159876525</v>
      </c>
      <c r="J83" s="8">
        <f t="shared" si="33"/>
        <v>277.3214159876525</v>
      </c>
      <c r="K83" s="10">
        <f t="shared" si="34"/>
        <v>4.4535716802469505</v>
      </c>
      <c r="L83" s="10">
        <f t="shared" si="35"/>
        <v>11.133929200617377</v>
      </c>
      <c r="M83" s="10">
        <f t="shared" si="36"/>
        <v>0</v>
      </c>
      <c r="N83" s="10">
        <f t="shared" si="37"/>
        <v>0</v>
      </c>
      <c r="O83" s="10">
        <f t="shared" si="38"/>
        <v>11.133929200617377</v>
      </c>
      <c r="P83" s="10">
        <f t="shared" si="39"/>
        <v>14.45357168024695</v>
      </c>
      <c r="Q83" s="8">
        <f t="shared" si="40"/>
        <v>36.133929200617374</v>
      </c>
      <c r="R83" s="8">
        <f t="shared" si="41"/>
        <v>0</v>
      </c>
      <c r="S83" s="8">
        <f t="shared" si="42"/>
        <v>0</v>
      </c>
      <c r="T83" s="8">
        <f t="shared" si="43"/>
        <v>36.133929200617374</v>
      </c>
      <c r="U83" s="8">
        <f t="shared" si="44"/>
        <v>24.453571680246952</v>
      </c>
      <c r="V83" s="8">
        <f t="shared" si="45"/>
        <v>61.13392920061738</v>
      </c>
      <c r="W83" s="4">
        <f t="shared" si="46"/>
        <v>0</v>
      </c>
      <c r="X83" s="4">
        <f t="shared" si="47"/>
        <v>0</v>
      </c>
      <c r="Y83" s="8">
        <f t="shared" si="48"/>
        <v>61.13392920061738</v>
      </c>
      <c r="Z83" s="8">
        <f t="shared" si="49"/>
        <v>34.45357168024695</v>
      </c>
      <c r="AA83" s="8">
        <f t="shared" si="50"/>
        <v>86.13392920061739</v>
      </c>
      <c r="AB83" s="4">
        <f t="shared" si="51"/>
        <v>0</v>
      </c>
      <c r="AC83" s="4">
        <f t="shared" si="52"/>
        <v>0</v>
      </c>
      <c r="AD83" s="8">
        <f t="shared" si="53"/>
        <v>86.13392920061739</v>
      </c>
    </row>
    <row r="84" spans="1:30" ht="12.75">
      <c r="A84" s="4">
        <v>74</v>
      </c>
      <c r="B84" s="4">
        <v>0.7604112764899738</v>
      </c>
      <c r="C84" s="4">
        <v>5</v>
      </c>
      <c r="D84" s="4">
        <v>35</v>
      </c>
      <c r="E84" s="8">
        <f t="shared" si="28"/>
        <v>27.812338294699213</v>
      </c>
      <c r="F84" s="9">
        <f t="shared" si="29"/>
        <v>0</v>
      </c>
      <c r="G84" s="8">
        <f t="shared" si="30"/>
        <v>0</v>
      </c>
      <c r="H84" s="8">
        <f t="shared" si="31"/>
        <v>17.812338294699213</v>
      </c>
      <c r="I84" s="8">
        <f t="shared" si="32"/>
        <v>890.6169147349607</v>
      </c>
      <c r="J84" s="8">
        <f t="shared" si="33"/>
        <v>890.6169147349607</v>
      </c>
      <c r="K84" s="10">
        <f t="shared" si="34"/>
        <v>0</v>
      </c>
      <c r="L84" s="10">
        <f t="shared" si="35"/>
        <v>0</v>
      </c>
      <c r="M84" s="10">
        <f t="shared" si="36"/>
        <v>7.812338294699213</v>
      </c>
      <c r="N84" s="10">
        <f t="shared" si="37"/>
        <v>390.61691473496063</v>
      </c>
      <c r="O84" s="10">
        <f t="shared" si="38"/>
        <v>390.61691473496063</v>
      </c>
      <c r="P84" s="10">
        <f t="shared" si="39"/>
        <v>2.187661705300787</v>
      </c>
      <c r="Q84" s="8">
        <f t="shared" si="40"/>
        <v>5.469154263251967</v>
      </c>
      <c r="R84" s="8">
        <f t="shared" si="41"/>
        <v>0</v>
      </c>
      <c r="S84" s="8">
        <f t="shared" si="42"/>
        <v>0</v>
      </c>
      <c r="T84" s="8">
        <f t="shared" si="43"/>
        <v>5.469154263251967</v>
      </c>
      <c r="U84" s="8">
        <f t="shared" si="44"/>
        <v>12.187661705300787</v>
      </c>
      <c r="V84" s="8">
        <f t="shared" si="45"/>
        <v>30.469154263251966</v>
      </c>
      <c r="W84" s="4">
        <f t="shared" si="46"/>
        <v>0</v>
      </c>
      <c r="X84" s="4">
        <f t="shared" si="47"/>
        <v>0</v>
      </c>
      <c r="Y84" s="8">
        <f t="shared" si="48"/>
        <v>30.469154263251966</v>
      </c>
      <c r="Z84" s="8">
        <f t="shared" si="49"/>
        <v>22.187661705300787</v>
      </c>
      <c r="AA84" s="8">
        <f t="shared" si="50"/>
        <v>55.469154263251966</v>
      </c>
      <c r="AB84" s="4">
        <f t="shared" si="51"/>
        <v>0</v>
      </c>
      <c r="AC84" s="4">
        <f t="shared" si="52"/>
        <v>0</v>
      </c>
      <c r="AD84" s="8">
        <f t="shared" si="53"/>
        <v>55.469154263251966</v>
      </c>
    </row>
    <row r="85" spans="1:30" ht="12.75">
      <c r="A85" s="4">
        <v>75</v>
      </c>
      <c r="B85" s="4">
        <v>0.2104734080322288</v>
      </c>
      <c r="C85" s="4">
        <v>5</v>
      </c>
      <c r="D85" s="4">
        <v>35</v>
      </c>
      <c r="E85" s="8">
        <f t="shared" si="28"/>
        <v>11.314202240966864</v>
      </c>
      <c r="F85" s="9">
        <f t="shared" si="29"/>
        <v>0</v>
      </c>
      <c r="G85" s="8">
        <f t="shared" si="30"/>
        <v>0</v>
      </c>
      <c r="H85" s="8">
        <f t="shared" si="31"/>
        <v>1.314202240966864</v>
      </c>
      <c r="I85" s="8">
        <f t="shared" si="32"/>
        <v>65.7101120483432</v>
      </c>
      <c r="J85" s="8">
        <f t="shared" si="33"/>
        <v>65.7101120483432</v>
      </c>
      <c r="K85" s="10">
        <f t="shared" si="34"/>
        <v>8.685797759033136</v>
      </c>
      <c r="L85" s="10">
        <f t="shared" si="35"/>
        <v>21.71449439758284</v>
      </c>
      <c r="M85" s="10">
        <f t="shared" si="36"/>
        <v>0</v>
      </c>
      <c r="N85" s="10">
        <f t="shared" si="37"/>
        <v>0</v>
      </c>
      <c r="O85" s="10">
        <f t="shared" si="38"/>
        <v>21.71449439758284</v>
      </c>
      <c r="P85" s="10">
        <f t="shared" si="39"/>
        <v>18.685797759033136</v>
      </c>
      <c r="Q85" s="8">
        <f t="shared" si="40"/>
        <v>46.71449439758284</v>
      </c>
      <c r="R85" s="8">
        <f t="shared" si="41"/>
        <v>0</v>
      </c>
      <c r="S85" s="8">
        <f t="shared" si="42"/>
        <v>0</v>
      </c>
      <c r="T85" s="8">
        <f t="shared" si="43"/>
        <v>46.71449439758284</v>
      </c>
      <c r="U85" s="8">
        <f t="shared" si="44"/>
        <v>28.685797759033136</v>
      </c>
      <c r="V85" s="8">
        <f t="shared" si="45"/>
        <v>71.71449439758284</v>
      </c>
      <c r="W85" s="4">
        <f t="shared" si="46"/>
        <v>0</v>
      </c>
      <c r="X85" s="4">
        <f t="shared" si="47"/>
        <v>0</v>
      </c>
      <c r="Y85" s="8">
        <f t="shared" si="48"/>
        <v>71.71449439758284</v>
      </c>
      <c r="Z85" s="8">
        <f t="shared" si="49"/>
        <v>38.685797759033136</v>
      </c>
      <c r="AA85" s="8">
        <f t="shared" si="50"/>
        <v>96.71449439758284</v>
      </c>
      <c r="AB85" s="4">
        <f t="shared" si="51"/>
        <v>0</v>
      </c>
      <c r="AC85" s="4">
        <f t="shared" si="52"/>
        <v>0</v>
      </c>
      <c r="AD85" s="8">
        <f t="shared" si="53"/>
        <v>96.71449439758284</v>
      </c>
    </row>
    <row r="86" spans="1:30" ht="12.75">
      <c r="A86" s="4">
        <v>76</v>
      </c>
      <c r="B86" s="4">
        <v>0.27066728451908095</v>
      </c>
      <c r="C86" s="4">
        <v>5</v>
      </c>
      <c r="D86" s="4">
        <v>35</v>
      </c>
      <c r="E86" s="8">
        <f>D86-B86</f>
        <v>34.72933271548092</v>
      </c>
      <c r="F86" s="9">
        <f t="shared" si="29"/>
        <v>0</v>
      </c>
      <c r="G86" s="8">
        <f t="shared" si="30"/>
        <v>0</v>
      </c>
      <c r="H86" s="8">
        <f t="shared" si="31"/>
        <v>24.729332715480922</v>
      </c>
      <c r="I86" s="8">
        <f t="shared" si="32"/>
        <v>1236.4666357740462</v>
      </c>
      <c r="J86" s="8">
        <f t="shared" si="33"/>
        <v>1236.4666357740462</v>
      </c>
      <c r="K86" s="10">
        <f t="shared" si="34"/>
        <v>0</v>
      </c>
      <c r="L86" s="10">
        <f t="shared" si="35"/>
        <v>0</v>
      </c>
      <c r="M86" s="10">
        <f t="shared" si="36"/>
        <v>14.729332715480922</v>
      </c>
      <c r="N86" s="10">
        <f t="shared" si="37"/>
        <v>736.4666357740462</v>
      </c>
      <c r="O86" s="10">
        <f t="shared" si="38"/>
        <v>736.4666357740462</v>
      </c>
      <c r="P86" s="10">
        <f t="shared" si="39"/>
        <v>0</v>
      </c>
      <c r="Q86" s="8">
        <f t="shared" si="40"/>
        <v>0</v>
      </c>
      <c r="R86" s="8">
        <f t="shared" si="41"/>
        <v>4.729332715480922</v>
      </c>
      <c r="S86" s="8">
        <f t="shared" si="42"/>
        <v>236.4666357740461</v>
      </c>
      <c r="T86" s="8">
        <f t="shared" si="43"/>
        <v>236.4666357740461</v>
      </c>
      <c r="U86" s="8">
        <f t="shared" si="44"/>
        <v>5.270667284519078</v>
      </c>
      <c r="V86" s="8">
        <f t="shared" si="45"/>
        <v>13.176668211297695</v>
      </c>
      <c r="W86" s="4">
        <f t="shared" si="46"/>
        <v>0</v>
      </c>
      <c r="X86" s="4">
        <f t="shared" si="47"/>
        <v>0</v>
      </c>
      <c r="Y86" s="8">
        <f t="shared" si="48"/>
        <v>13.176668211297695</v>
      </c>
      <c r="Z86" s="8">
        <f t="shared" si="49"/>
        <v>15.270667284519078</v>
      </c>
      <c r="AA86" s="8">
        <f t="shared" si="50"/>
        <v>38.176668211297695</v>
      </c>
      <c r="AB86" s="4">
        <f t="shared" si="51"/>
        <v>0</v>
      </c>
      <c r="AC86" s="4">
        <f t="shared" si="52"/>
        <v>0</v>
      </c>
      <c r="AD86" s="8">
        <f t="shared" si="53"/>
        <v>38.176668211297695</v>
      </c>
    </row>
    <row r="87" spans="1:30" ht="12.75">
      <c r="A87" s="4">
        <v>77</v>
      </c>
      <c r="B87" s="4">
        <v>0.43472826189403824</v>
      </c>
      <c r="C87" s="4">
        <v>5</v>
      </c>
      <c r="D87" s="4">
        <v>35</v>
      </c>
      <c r="E87" s="8">
        <f aca="true" t="shared" si="54" ref="E87:E104">C87+(D87-C87)*B87</f>
        <v>18.041847856821146</v>
      </c>
      <c r="F87" s="9">
        <f t="shared" si="29"/>
        <v>0</v>
      </c>
      <c r="G87" s="8">
        <f t="shared" si="30"/>
        <v>0</v>
      </c>
      <c r="H87" s="8">
        <f t="shared" si="31"/>
        <v>8.041847856821146</v>
      </c>
      <c r="I87" s="8">
        <f t="shared" si="32"/>
        <v>402.0923928410573</v>
      </c>
      <c r="J87" s="8">
        <f t="shared" si="33"/>
        <v>402.0923928410573</v>
      </c>
      <c r="K87" s="10">
        <f t="shared" si="34"/>
        <v>1.9581521431788538</v>
      </c>
      <c r="L87" s="10">
        <f t="shared" si="35"/>
        <v>4.895380357947134</v>
      </c>
      <c r="M87" s="10">
        <f t="shared" si="36"/>
        <v>0</v>
      </c>
      <c r="N87" s="10">
        <f t="shared" si="37"/>
        <v>0</v>
      </c>
      <c r="O87" s="10">
        <f t="shared" si="38"/>
        <v>4.895380357947134</v>
      </c>
      <c r="P87" s="10">
        <f t="shared" si="39"/>
        <v>11.958152143178854</v>
      </c>
      <c r="Q87" s="8">
        <f t="shared" si="40"/>
        <v>29.895380357947133</v>
      </c>
      <c r="R87" s="8">
        <f t="shared" si="41"/>
        <v>0</v>
      </c>
      <c r="S87" s="8">
        <f t="shared" si="42"/>
        <v>0</v>
      </c>
      <c r="T87" s="8">
        <f t="shared" si="43"/>
        <v>29.895380357947133</v>
      </c>
      <c r="U87" s="8">
        <f t="shared" si="44"/>
        <v>21.958152143178854</v>
      </c>
      <c r="V87" s="8">
        <f t="shared" si="45"/>
        <v>54.89538035794713</v>
      </c>
      <c r="W87" s="4">
        <f t="shared" si="46"/>
        <v>0</v>
      </c>
      <c r="X87" s="4">
        <f t="shared" si="47"/>
        <v>0</v>
      </c>
      <c r="Y87" s="8">
        <f t="shared" si="48"/>
        <v>54.89538035794713</v>
      </c>
      <c r="Z87" s="8">
        <f t="shared" si="49"/>
        <v>31.958152143178854</v>
      </c>
      <c r="AA87" s="8">
        <f t="shared" si="50"/>
        <v>79.89538035794713</v>
      </c>
      <c r="AB87" s="4">
        <f t="shared" si="51"/>
        <v>0</v>
      </c>
      <c r="AC87" s="4">
        <f t="shared" si="52"/>
        <v>0</v>
      </c>
      <c r="AD87" s="8">
        <f t="shared" si="53"/>
        <v>79.89538035794713</v>
      </c>
    </row>
    <row r="88" spans="1:30" ht="12.75">
      <c r="A88" s="4">
        <v>78</v>
      </c>
      <c r="B88" s="4">
        <v>0.6775870613495258</v>
      </c>
      <c r="C88" s="4">
        <v>5</v>
      </c>
      <c r="D88" s="4">
        <v>35</v>
      </c>
      <c r="E88" s="8">
        <f t="shared" si="54"/>
        <v>25.327611840485776</v>
      </c>
      <c r="F88" s="9">
        <f t="shared" si="29"/>
        <v>0</v>
      </c>
      <c r="G88" s="8">
        <f t="shared" si="30"/>
        <v>0</v>
      </c>
      <c r="H88" s="8">
        <f t="shared" si="31"/>
        <v>15.327611840485776</v>
      </c>
      <c r="I88" s="8">
        <f t="shared" si="32"/>
        <v>766.3805920242888</v>
      </c>
      <c r="J88" s="8">
        <f t="shared" si="33"/>
        <v>766.3805920242888</v>
      </c>
      <c r="K88" s="10">
        <f t="shared" si="34"/>
        <v>0</v>
      </c>
      <c r="L88" s="10">
        <f t="shared" si="35"/>
        <v>0</v>
      </c>
      <c r="M88" s="10">
        <f t="shared" si="36"/>
        <v>5.327611840485776</v>
      </c>
      <c r="N88" s="10">
        <f t="shared" si="37"/>
        <v>266.38059202428883</v>
      </c>
      <c r="O88" s="10">
        <f t="shared" si="38"/>
        <v>266.38059202428883</v>
      </c>
      <c r="P88" s="10">
        <f t="shared" si="39"/>
        <v>4.672388159514224</v>
      </c>
      <c r="Q88" s="8">
        <f t="shared" si="40"/>
        <v>11.68097039878556</v>
      </c>
      <c r="R88" s="8">
        <f t="shared" si="41"/>
        <v>0</v>
      </c>
      <c r="S88" s="8">
        <f t="shared" si="42"/>
        <v>0</v>
      </c>
      <c r="T88" s="8">
        <f t="shared" si="43"/>
        <v>11.68097039878556</v>
      </c>
      <c r="U88" s="8">
        <f t="shared" si="44"/>
        <v>14.672388159514224</v>
      </c>
      <c r="V88" s="8">
        <f t="shared" si="45"/>
        <v>36.68097039878556</v>
      </c>
      <c r="W88" s="4">
        <f t="shared" si="46"/>
        <v>0</v>
      </c>
      <c r="X88" s="4">
        <f t="shared" si="47"/>
        <v>0</v>
      </c>
      <c r="Y88" s="8">
        <f t="shared" si="48"/>
        <v>36.68097039878556</v>
      </c>
      <c r="Z88" s="8">
        <f t="shared" si="49"/>
        <v>24.672388159514224</v>
      </c>
      <c r="AA88" s="8">
        <f t="shared" si="50"/>
        <v>61.68097039878556</v>
      </c>
      <c r="AB88" s="4">
        <f t="shared" si="51"/>
        <v>0</v>
      </c>
      <c r="AC88" s="4">
        <f t="shared" si="52"/>
        <v>0</v>
      </c>
      <c r="AD88" s="8">
        <f t="shared" si="53"/>
        <v>61.68097039878556</v>
      </c>
    </row>
    <row r="89" spans="1:30" ht="12.75">
      <c r="A89" s="4">
        <v>79</v>
      </c>
      <c r="B89" s="4">
        <v>0.793856513693306</v>
      </c>
      <c r="C89" s="4">
        <v>5</v>
      </c>
      <c r="D89" s="4">
        <v>35</v>
      </c>
      <c r="E89" s="8">
        <f t="shared" si="54"/>
        <v>28.81569541079918</v>
      </c>
      <c r="F89" s="9">
        <f t="shared" si="29"/>
        <v>0</v>
      </c>
      <c r="G89" s="8">
        <f t="shared" si="30"/>
        <v>0</v>
      </c>
      <c r="H89" s="8">
        <f t="shared" si="31"/>
        <v>18.81569541079918</v>
      </c>
      <c r="I89" s="8">
        <f t="shared" si="32"/>
        <v>940.784770539959</v>
      </c>
      <c r="J89" s="8">
        <f t="shared" si="33"/>
        <v>940.784770539959</v>
      </c>
      <c r="K89" s="10">
        <f t="shared" si="34"/>
        <v>0</v>
      </c>
      <c r="L89" s="10">
        <f t="shared" si="35"/>
        <v>0</v>
      </c>
      <c r="M89" s="10">
        <f t="shared" si="36"/>
        <v>8.81569541079918</v>
      </c>
      <c r="N89" s="10">
        <f t="shared" si="37"/>
        <v>440.78477053995897</v>
      </c>
      <c r="O89" s="10">
        <f t="shared" si="38"/>
        <v>440.78477053995897</v>
      </c>
      <c r="P89" s="10">
        <f t="shared" si="39"/>
        <v>1.1843045892008206</v>
      </c>
      <c r="Q89" s="8">
        <f t="shared" si="40"/>
        <v>2.9607614730020515</v>
      </c>
      <c r="R89" s="8">
        <f t="shared" si="41"/>
        <v>0</v>
      </c>
      <c r="S89" s="8">
        <f t="shared" si="42"/>
        <v>0</v>
      </c>
      <c r="T89" s="8">
        <f t="shared" si="43"/>
        <v>2.9607614730020515</v>
      </c>
      <c r="U89" s="8">
        <f t="shared" si="44"/>
        <v>11.18430458920082</v>
      </c>
      <c r="V89" s="8">
        <f t="shared" si="45"/>
        <v>27.96076147300205</v>
      </c>
      <c r="W89" s="4">
        <f t="shared" si="46"/>
        <v>0</v>
      </c>
      <c r="X89" s="4">
        <f t="shared" si="47"/>
        <v>0</v>
      </c>
      <c r="Y89" s="8">
        <f t="shared" si="48"/>
        <v>27.96076147300205</v>
      </c>
      <c r="Z89" s="8">
        <f t="shared" si="49"/>
        <v>21.18430458920082</v>
      </c>
      <c r="AA89" s="8">
        <f t="shared" si="50"/>
        <v>52.96076147300205</v>
      </c>
      <c r="AB89" s="4">
        <f t="shared" si="51"/>
        <v>0</v>
      </c>
      <c r="AC89" s="4">
        <f t="shared" si="52"/>
        <v>0</v>
      </c>
      <c r="AD89" s="8">
        <f t="shared" si="53"/>
        <v>52.96076147300205</v>
      </c>
    </row>
    <row r="90" spans="1:30" ht="12.75">
      <c r="A90" s="4">
        <v>80</v>
      </c>
      <c r="B90" s="4">
        <v>0.6761479819583198</v>
      </c>
      <c r="C90" s="4">
        <v>5</v>
      </c>
      <c r="D90" s="4">
        <v>35</v>
      </c>
      <c r="E90" s="8">
        <f t="shared" si="54"/>
        <v>25.284439458749596</v>
      </c>
      <c r="F90" s="9">
        <f t="shared" si="29"/>
        <v>0</v>
      </c>
      <c r="G90" s="8">
        <f t="shared" si="30"/>
        <v>0</v>
      </c>
      <c r="H90" s="8">
        <f t="shared" si="31"/>
        <v>15.284439458749596</v>
      </c>
      <c r="I90" s="8">
        <f t="shared" si="32"/>
        <v>764.2219729374798</v>
      </c>
      <c r="J90" s="8">
        <f t="shared" si="33"/>
        <v>764.2219729374798</v>
      </c>
      <c r="K90" s="10">
        <f t="shared" si="34"/>
        <v>0</v>
      </c>
      <c r="L90" s="10">
        <f t="shared" si="35"/>
        <v>0</v>
      </c>
      <c r="M90" s="10">
        <f t="shared" si="36"/>
        <v>5.2844394587495955</v>
      </c>
      <c r="N90" s="10">
        <f t="shared" si="37"/>
        <v>264.2219729374798</v>
      </c>
      <c r="O90" s="10">
        <f t="shared" si="38"/>
        <v>264.2219729374798</v>
      </c>
      <c r="P90" s="10">
        <f t="shared" si="39"/>
        <v>4.7155605412504045</v>
      </c>
      <c r="Q90" s="8">
        <f t="shared" si="40"/>
        <v>11.788901353126011</v>
      </c>
      <c r="R90" s="8">
        <f t="shared" si="41"/>
        <v>0</v>
      </c>
      <c r="S90" s="8">
        <f t="shared" si="42"/>
        <v>0</v>
      </c>
      <c r="T90" s="8">
        <f t="shared" si="43"/>
        <v>11.788901353126011</v>
      </c>
      <c r="U90" s="8">
        <f t="shared" si="44"/>
        <v>14.715560541250404</v>
      </c>
      <c r="V90" s="8">
        <f t="shared" si="45"/>
        <v>36.78890135312601</v>
      </c>
      <c r="W90" s="4">
        <f t="shared" si="46"/>
        <v>0</v>
      </c>
      <c r="X90" s="4">
        <f t="shared" si="47"/>
        <v>0</v>
      </c>
      <c r="Y90" s="8">
        <f t="shared" si="48"/>
        <v>36.78890135312601</v>
      </c>
      <c r="Z90" s="8">
        <f t="shared" si="49"/>
        <v>24.715560541250404</v>
      </c>
      <c r="AA90" s="8">
        <f t="shared" si="50"/>
        <v>61.78890135312601</v>
      </c>
      <c r="AB90" s="4">
        <f t="shared" si="51"/>
        <v>0</v>
      </c>
      <c r="AC90" s="4">
        <f t="shared" si="52"/>
        <v>0</v>
      </c>
      <c r="AD90" s="8">
        <f t="shared" si="53"/>
        <v>61.78890135312601</v>
      </c>
    </row>
    <row r="91" spans="1:30" ht="12.75">
      <c r="A91" s="4">
        <v>81</v>
      </c>
      <c r="B91" s="4">
        <v>0.660657812658966</v>
      </c>
      <c r="C91" s="4">
        <v>5</v>
      </c>
      <c r="D91" s="4">
        <v>35</v>
      </c>
      <c r="E91" s="8">
        <f t="shared" si="54"/>
        <v>24.819734379768978</v>
      </c>
      <c r="F91" s="9">
        <f t="shared" si="29"/>
        <v>0</v>
      </c>
      <c r="G91" s="8">
        <f t="shared" si="30"/>
        <v>0</v>
      </c>
      <c r="H91" s="8">
        <f t="shared" si="31"/>
        <v>14.819734379768978</v>
      </c>
      <c r="I91" s="8">
        <f t="shared" si="32"/>
        <v>740.9867189884488</v>
      </c>
      <c r="J91" s="8">
        <f t="shared" si="33"/>
        <v>740.9867189884488</v>
      </c>
      <c r="K91" s="10">
        <f t="shared" si="34"/>
        <v>0</v>
      </c>
      <c r="L91" s="10">
        <f t="shared" si="35"/>
        <v>0</v>
      </c>
      <c r="M91" s="10">
        <f t="shared" si="36"/>
        <v>4.819734379768978</v>
      </c>
      <c r="N91" s="10">
        <f t="shared" si="37"/>
        <v>240.98671898844887</v>
      </c>
      <c r="O91" s="10">
        <f t="shared" si="38"/>
        <v>240.98671898844887</v>
      </c>
      <c r="P91" s="10">
        <f t="shared" si="39"/>
        <v>5.180265620231022</v>
      </c>
      <c r="Q91" s="8">
        <f t="shared" si="40"/>
        <v>12.950664050577556</v>
      </c>
      <c r="R91" s="8">
        <f t="shared" si="41"/>
        <v>0</v>
      </c>
      <c r="S91" s="8">
        <f t="shared" si="42"/>
        <v>0</v>
      </c>
      <c r="T91" s="8">
        <f t="shared" si="43"/>
        <v>12.950664050577556</v>
      </c>
      <c r="U91" s="8">
        <f t="shared" si="44"/>
        <v>15.180265620231022</v>
      </c>
      <c r="V91" s="8">
        <f t="shared" si="45"/>
        <v>37.95066405057756</v>
      </c>
      <c r="W91" s="4">
        <f t="shared" si="46"/>
        <v>0</v>
      </c>
      <c r="X91" s="4">
        <f t="shared" si="47"/>
        <v>0</v>
      </c>
      <c r="Y91" s="8">
        <f t="shared" si="48"/>
        <v>37.95066405057756</v>
      </c>
      <c r="Z91" s="8">
        <f t="shared" si="49"/>
        <v>25.180265620231022</v>
      </c>
      <c r="AA91" s="8">
        <f t="shared" si="50"/>
        <v>62.95066405057756</v>
      </c>
      <c r="AB91" s="4">
        <f t="shared" si="51"/>
        <v>0</v>
      </c>
      <c r="AC91" s="4">
        <f t="shared" si="52"/>
        <v>0</v>
      </c>
      <c r="AD91" s="8">
        <f t="shared" si="53"/>
        <v>62.95066405057756</v>
      </c>
    </row>
    <row r="92" spans="1:30" ht="12.75">
      <c r="A92" s="4">
        <v>82</v>
      </c>
      <c r="B92" s="4">
        <v>0.5317051237045782</v>
      </c>
      <c r="C92" s="4">
        <v>5</v>
      </c>
      <c r="D92" s="4">
        <v>35</v>
      </c>
      <c r="E92" s="8">
        <f t="shared" si="54"/>
        <v>20.951153711137348</v>
      </c>
      <c r="F92" s="9">
        <f t="shared" si="29"/>
        <v>0</v>
      </c>
      <c r="G92" s="8">
        <f t="shared" si="30"/>
        <v>0</v>
      </c>
      <c r="H92" s="8">
        <f t="shared" si="31"/>
        <v>10.951153711137348</v>
      </c>
      <c r="I92" s="8">
        <f t="shared" si="32"/>
        <v>547.5576855568673</v>
      </c>
      <c r="J92" s="8">
        <f t="shared" si="33"/>
        <v>547.5576855568673</v>
      </c>
      <c r="K92" s="10">
        <f t="shared" si="34"/>
        <v>0</v>
      </c>
      <c r="L92" s="10">
        <f t="shared" si="35"/>
        <v>0</v>
      </c>
      <c r="M92" s="10">
        <f t="shared" si="36"/>
        <v>0.9511537111373478</v>
      </c>
      <c r="N92" s="10">
        <f t="shared" si="37"/>
        <v>47.55768555686739</v>
      </c>
      <c r="O92" s="10">
        <f t="shared" si="38"/>
        <v>47.55768555686739</v>
      </c>
      <c r="P92" s="10">
        <f t="shared" si="39"/>
        <v>9.048846288862652</v>
      </c>
      <c r="Q92" s="8">
        <f t="shared" si="40"/>
        <v>22.62211572215663</v>
      </c>
      <c r="R92" s="8">
        <f t="shared" si="41"/>
        <v>0</v>
      </c>
      <c r="S92" s="8">
        <f t="shared" si="42"/>
        <v>0</v>
      </c>
      <c r="T92" s="8">
        <f t="shared" si="43"/>
        <v>22.62211572215663</v>
      </c>
      <c r="U92" s="8">
        <f t="shared" si="44"/>
        <v>19.048846288862652</v>
      </c>
      <c r="V92" s="8">
        <f t="shared" si="45"/>
        <v>47.62211572215663</v>
      </c>
      <c r="W92" s="4">
        <f t="shared" si="46"/>
        <v>0</v>
      </c>
      <c r="X92" s="4">
        <f t="shared" si="47"/>
        <v>0</v>
      </c>
      <c r="Y92" s="8">
        <f t="shared" si="48"/>
        <v>47.62211572215663</v>
      </c>
      <c r="Z92" s="8">
        <f t="shared" si="49"/>
        <v>29.048846288862652</v>
      </c>
      <c r="AA92" s="8">
        <f t="shared" si="50"/>
        <v>72.62211572215664</v>
      </c>
      <c r="AB92" s="4">
        <f t="shared" si="51"/>
        <v>0</v>
      </c>
      <c r="AC92" s="4">
        <f t="shared" si="52"/>
        <v>0</v>
      </c>
      <c r="AD92" s="8">
        <f t="shared" si="53"/>
        <v>72.62211572215664</v>
      </c>
    </row>
    <row r="93" spans="1:30" ht="12.75">
      <c r="A93" s="4">
        <v>83</v>
      </c>
      <c r="B93" s="4">
        <v>0.08734690266280465</v>
      </c>
      <c r="C93" s="4">
        <v>5</v>
      </c>
      <c r="D93" s="4">
        <v>35</v>
      </c>
      <c r="E93" s="8">
        <f t="shared" si="54"/>
        <v>7.6204070798841395</v>
      </c>
      <c r="F93" s="9">
        <f t="shared" si="29"/>
        <v>2.3795929201158605</v>
      </c>
      <c r="G93" s="8">
        <f t="shared" si="30"/>
        <v>5.948982300289652</v>
      </c>
      <c r="H93" s="8">
        <f t="shared" si="31"/>
        <v>0</v>
      </c>
      <c r="I93" s="8">
        <f t="shared" si="32"/>
        <v>0</v>
      </c>
      <c r="J93" s="8">
        <f t="shared" si="33"/>
        <v>5.948982300289652</v>
      </c>
      <c r="K93" s="10">
        <f t="shared" si="34"/>
        <v>12.379592920115861</v>
      </c>
      <c r="L93" s="10">
        <f t="shared" si="35"/>
        <v>30.948982300289654</v>
      </c>
      <c r="M93" s="10">
        <f t="shared" si="36"/>
        <v>0</v>
      </c>
      <c r="N93" s="10">
        <f t="shared" si="37"/>
        <v>0</v>
      </c>
      <c r="O93" s="10">
        <f t="shared" si="38"/>
        <v>30.948982300289654</v>
      </c>
      <c r="P93" s="10">
        <f t="shared" si="39"/>
        <v>22.37959292011586</v>
      </c>
      <c r="Q93" s="8">
        <f t="shared" si="40"/>
        <v>55.94898230028966</v>
      </c>
      <c r="R93" s="8">
        <f t="shared" si="41"/>
        <v>0</v>
      </c>
      <c r="S93" s="8">
        <f t="shared" si="42"/>
        <v>0</v>
      </c>
      <c r="T93" s="8">
        <f t="shared" si="43"/>
        <v>55.94898230028966</v>
      </c>
      <c r="U93" s="8">
        <f t="shared" si="44"/>
        <v>32.37959292011586</v>
      </c>
      <c r="V93" s="8">
        <f t="shared" si="45"/>
        <v>80.94898230028966</v>
      </c>
      <c r="W93" s="4">
        <f t="shared" si="46"/>
        <v>0</v>
      </c>
      <c r="X93" s="4">
        <f t="shared" si="47"/>
        <v>0</v>
      </c>
      <c r="Y93" s="8">
        <f t="shared" si="48"/>
        <v>80.94898230028966</v>
      </c>
      <c r="Z93" s="8">
        <f t="shared" si="49"/>
        <v>42.37959292011586</v>
      </c>
      <c r="AA93" s="8">
        <f t="shared" si="50"/>
        <v>105.94898230028966</v>
      </c>
      <c r="AB93" s="4">
        <f t="shared" si="51"/>
        <v>0</v>
      </c>
      <c r="AC93" s="4">
        <f t="shared" si="52"/>
        <v>0</v>
      </c>
      <c r="AD93" s="8">
        <f t="shared" si="53"/>
        <v>105.94898230028966</v>
      </c>
    </row>
    <row r="94" spans="1:30" ht="12.75">
      <c r="A94" s="4">
        <v>84</v>
      </c>
      <c r="B94" s="4">
        <v>0.045258051404453326</v>
      </c>
      <c r="C94" s="4">
        <v>5</v>
      </c>
      <c r="D94" s="4">
        <v>35</v>
      </c>
      <c r="E94" s="8">
        <f t="shared" si="54"/>
        <v>6.357741542133599</v>
      </c>
      <c r="F94" s="9">
        <f t="shared" si="29"/>
        <v>3.642258457866401</v>
      </c>
      <c r="G94" s="8">
        <f t="shared" si="30"/>
        <v>9.105646144666002</v>
      </c>
      <c r="H94" s="8">
        <f t="shared" si="31"/>
        <v>0</v>
      </c>
      <c r="I94" s="8">
        <f t="shared" si="32"/>
        <v>0</v>
      </c>
      <c r="J94" s="8">
        <f t="shared" si="33"/>
        <v>9.105646144666002</v>
      </c>
      <c r="K94" s="10">
        <f t="shared" si="34"/>
        <v>13.6422584578664</v>
      </c>
      <c r="L94" s="10">
        <f t="shared" si="35"/>
        <v>34.105646144666004</v>
      </c>
      <c r="M94" s="10">
        <f t="shared" si="36"/>
        <v>0</v>
      </c>
      <c r="N94" s="10">
        <f t="shared" si="37"/>
        <v>0</v>
      </c>
      <c r="O94" s="10">
        <f t="shared" si="38"/>
        <v>34.105646144666004</v>
      </c>
      <c r="P94" s="10">
        <f t="shared" si="39"/>
        <v>23.6422584578664</v>
      </c>
      <c r="Q94" s="8">
        <f t="shared" si="40"/>
        <v>59.105646144666004</v>
      </c>
      <c r="R94" s="8">
        <f t="shared" si="41"/>
        <v>0</v>
      </c>
      <c r="S94" s="8">
        <f t="shared" si="42"/>
        <v>0</v>
      </c>
      <c r="T94" s="8">
        <f t="shared" si="43"/>
        <v>59.105646144666004</v>
      </c>
      <c r="U94" s="8">
        <f t="shared" si="44"/>
        <v>33.642258457866404</v>
      </c>
      <c r="V94" s="8">
        <f t="shared" si="45"/>
        <v>84.10564614466601</v>
      </c>
      <c r="W94" s="4">
        <f t="shared" si="46"/>
        <v>0</v>
      </c>
      <c r="X94" s="4">
        <f t="shared" si="47"/>
        <v>0</v>
      </c>
      <c r="Y94" s="8">
        <f t="shared" si="48"/>
        <v>84.10564614466601</v>
      </c>
      <c r="Z94" s="8">
        <f t="shared" si="49"/>
        <v>43.642258457866404</v>
      </c>
      <c r="AA94" s="8">
        <f t="shared" si="50"/>
        <v>109.10564614466601</v>
      </c>
      <c r="AB94" s="4">
        <f t="shared" si="51"/>
        <v>0</v>
      </c>
      <c r="AC94" s="4">
        <f t="shared" si="52"/>
        <v>0</v>
      </c>
      <c r="AD94" s="8">
        <f t="shared" si="53"/>
        <v>109.10564614466601</v>
      </c>
    </row>
    <row r="95" spans="1:30" ht="12.75">
      <c r="A95" s="4">
        <v>85</v>
      </c>
      <c r="B95" s="4">
        <v>0.69064984313611</v>
      </c>
      <c r="C95" s="4">
        <v>5</v>
      </c>
      <c r="D95" s="4">
        <v>35</v>
      </c>
      <c r="E95" s="8">
        <f t="shared" si="54"/>
        <v>25.7194952940833</v>
      </c>
      <c r="F95" s="9">
        <f t="shared" si="29"/>
        <v>0</v>
      </c>
      <c r="G95" s="8">
        <f t="shared" si="30"/>
        <v>0</v>
      </c>
      <c r="H95" s="8">
        <f t="shared" si="31"/>
        <v>15.719495294083298</v>
      </c>
      <c r="I95" s="8">
        <f t="shared" si="32"/>
        <v>785.974764704165</v>
      </c>
      <c r="J95" s="8">
        <f t="shared" si="33"/>
        <v>785.974764704165</v>
      </c>
      <c r="K95" s="10">
        <f t="shared" si="34"/>
        <v>0</v>
      </c>
      <c r="L95" s="10">
        <f t="shared" si="35"/>
        <v>0</v>
      </c>
      <c r="M95" s="10">
        <f t="shared" si="36"/>
        <v>5.719495294083298</v>
      </c>
      <c r="N95" s="10">
        <f t="shared" si="37"/>
        <v>285.9747647041649</v>
      </c>
      <c r="O95" s="10">
        <f t="shared" si="38"/>
        <v>285.9747647041649</v>
      </c>
      <c r="P95" s="10">
        <f t="shared" si="39"/>
        <v>4.280504705916702</v>
      </c>
      <c r="Q95" s="8">
        <f t="shared" si="40"/>
        <v>10.701261764791754</v>
      </c>
      <c r="R95" s="8">
        <f t="shared" si="41"/>
        <v>0</v>
      </c>
      <c r="S95" s="8">
        <f t="shared" si="42"/>
        <v>0</v>
      </c>
      <c r="T95" s="8">
        <f t="shared" si="43"/>
        <v>10.701261764791754</v>
      </c>
      <c r="U95" s="8">
        <f t="shared" si="44"/>
        <v>14.280504705916702</v>
      </c>
      <c r="V95" s="8">
        <f t="shared" si="45"/>
        <v>35.70126176479175</v>
      </c>
      <c r="W95" s="4">
        <f t="shared" si="46"/>
        <v>0</v>
      </c>
      <c r="X95" s="4">
        <f t="shared" si="47"/>
        <v>0</v>
      </c>
      <c r="Y95" s="8">
        <f t="shared" si="48"/>
        <v>35.70126176479175</v>
      </c>
      <c r="Z95" s="8">
        <f t="shared" si="49"/>
        <v>24.2805047059167</v>
      </c>
      <c r="AA95" s="8">
        <f t="shared" si="50"/>
        <v>60.70126176479175</v>
      </c>
      <c r="AB95" s="4">
        <f t="shared" si="51"/>
        <v>0</v>
      </c>
      <c r="AC95" s="4">
        <f t="shared" si="52"/>
        <v>0</v>
      </c>
      <c r="AD95" s="8">
        <f t="shared" si="53"/>
        <v>60.70126176479175</v>
      </c>
    </row>
    <row r="96" spans="1:30" ht="12.75">
      <c r="A96" s="4">
        <v>86</v>
      </c>
      <c r="B96" s="4">
        <v>0.08343643973628678</v>
      </c>
      <c r="C96" s="4">
        <v>5</v>
      </c>
      <c r="D96" s="4">
        <v>35</v>
      </c>
      <c r="E96" s="8">
        <f t="shared" si="54"/>
        <v>7.5030931920886035</v>
      </c>
      <c r="F96" s="9">
        <f t="shared" si="29"/>
        <v>2.4969068079113965</v>
      </c>
      <c r="G96" s="8">
        <f t="shared" si="30"/>
        <v>6.242267019778492</v>
      </c>
      <c r="H96" s="8">
        <f t="shared" si="31"/>
        <v>0</v>
      </c>
      <c r="I96" s="8">
        <f t="shared" si="32"/>
        <v>0</v>
      </c>
      <c r="J96" s="8">
        <f t="shared" si="33"/>
        <v>6.242267019778492</v>
      </c>
      <c r="K96" s="10">
        <f t="shared" si="34"/>
        <v>12.496906807911397</v>
      </c>
      <c r="L96" s="10">
        <f t="shared" si="35"/>
        <v>31.242267019778495</v>
      </c>
      <c r="M96" s="10">
        <f t="shared" si="36"/>
        <v>0</v>
      </c>
      <c r="N96" s="10">
        <f t="shared" si="37"/>
        <v>0</v>
      </c>
      <c r="O96" s="10">
        <f t="shared" si="38"/>
        <v>31.242267019778495</v>
      </c>
      <c r="P96" s="10">
        <f t="shared" si="39"/>
        <v>22.496906807911397</v>
      </c>
      <c r="Q96" s="8">
        <f t="shared" si="40"/>
        <v>56.242267019778495</v>
      </c>
      <c r="R96" s="8">
        <f t="shared" si="41"/>
        <v>0</v>
      </c>
      <c r="S96" s="8">
        <f t="shared" si="42"/>
        <v>0</v>
      </c>
      <c r="T96" s="8">
        <f t="shared" si="43"/>
        <v>56.242267019778495</v>
      </c>
      <c r="U96" s="8">
        <f t="shared" si="44"/>
        <v>32.496906807911394</v>
      </c>
      <c r="V96" s="8">
        <f t="shared" si="45"/>
        <v>81.24226701977848</v>
      </c>
      <c r="W96" s="4">
        <f t="shared" si="46"/>
        <v>0</v>
      </c>
      <c r="X96" s="4">
        <f t="shared" si="47"/>
        <v>0</v>
      </c>
      <c r="Y96" s="8">
        <f t="shared" si="48"/>
        <v>81.24226701977848</v>
      </c>
      <c r="Z96" s="8">
        <f t="shared" si="49"/>
        <v>42.496906807911394</v>
      </c>
      <c r="AA96" s="8">
        <f t="shared" si="50"/>
        <v>106.24226701977848</v>
      </c>
      <c r="AB96" s="4">
        <f t="shared" si="51"/>
        <v>0</v>
      </c>
      <c r="AC96" s="4">
        <f t="shared" si="52"/>
        <v>0</v>
      </c>
      <c r="AD96" s="8">
        <f t="shared" si="53"/>
        <v>106.24226701977848</v>
      </c>
    </row>
    <row r="97" spans="1:30" ht="12.75">
      <c r="A97" s="4">
        <v>87</v>
      </c>
      <c r="B97" s="4">
        <v>0.6406016500724927</v>
      </c>
      <c r="C97" s="4">
        <v>5</v>
      </c>
      <c r="D97" s="4">
        <v>35</v>
      </c>
      <c r="E97" s="8">
        <f t="shared" si="54"/>
        <v>24.218049502174782</v>
      </c>
      <c r="F97" s="9">
        <f t="shared" si="29"/>
        <v>0</v>
      </c>
      <c r="G97" s="8">
        <f t="shared" si="30"/>
        <v>0</v>
      </c>
      <c r="H97" s="8">
        <f t="shared" si="31"/>
        <v>14.218049502174782</v>
      </c>
      <c r="I97" s="8">
        <f t="shared" si="32"/>
        <v>710.9024751087392</v>
      </c>
      <c r="J97" s="8">
        <f t="shared" si="33"/>
        <v>710.9024751087392</v>
      </c>
      <c r="K97" s="10">
        <f t="shared" si="34"/>
        <v>0</v>
      </c>
      <c r="L97" s="10">
        <f t="shared" si="35"/>
        <v>0</v>
      </c>
      <c r="M97" s="10">
        <f t="shared" si="36"/>
        <v>4.218049502174782</v>
      </c>
      <c r="N97" s="10">
        <f t="shared" si="37"/>
        <v>210.9024751087391</v>
      </c>
      <c r="O97" s="10">
        <f t="shared" si="38"/>
        <v>210.9024751087391</v>
      </c>
      <c r="P97" s="10">
        <f t="shared" si="39"/>
        <v>5.781950497825218</v>
      </c>
      <c r="Q97" s="8">
        <f t="shared" si="40"/>
        <v>14.454876244563044</v>
      </c>
      <c r="R97" s="8">
        <f t="shared" si="41"/>
        <v>0</v>
      </c>
      <c r="S97" s="8">
        <f t="shared" si="42"/>
        <v>0</v>
      </c>
      <c r="T97" s="8">
        <f t="shared" si="43"/>
        <v>14.454876244563044</v>
      </c>
      <c r="U97" s="8">
        <f t="shared" si="44"/>
        <v>15.781950497825218</v>
      </c>
      <c r="V97" s="8">
        <f t="shared" si="45"/>
        <v>39.454876244563046</v>
      </c>
      <c r="W97" s="4">
        <f t="shared" si="46"/>
        <v>0</v>
      </c>
      <c r="X97" s="4">
        <f t="shared" si="47"/>
        <v>0</v>
      </c>
      <c r="Y97" s="8">
        <f t="shared" si="48"/>
        <v>39.454876244563046</v>
      </c>
      <c r="Z97" s="8">
        <f t="shared" si="49"/>
        <v>25.781950497825218</v>
      </c>
      <c r="AA97" s="8">
        <f t="shared" si="50"/>
        <v>64.45487624456304</v>
      </c>
      <c r="AB97" s="4">
        <f t="shared" si="51"/>
        <v>0</v>
      </c>
      <c r="AC97" s="4">
        <f t="shared" si="52"/>
        <v>0</v>
      </c>
      <c r="AD97" s="8">
        <f t="shared" si="53"/>
        <v>64.45487624456304</v>
      </c>
    </row>
    <row r="98" spans="1:30" ht="12.75">
      <c r="A98" s="4">
        <v>88</v>
      </c>
      <c r="B98" s="4">
        <v>0.5601323619508163</v>
      </c>
      <c r="C98" s="4">
        <v>5</v>
      </c>
      <c r="D98" s="4">
        <v>35</v>
      </c>
      <c r="E98" s="8">
        <f t="shared" si="54"/>
        <v>21.803970858524487</v>
      </c>
      <c r="F98" s="9">
        <f t="shared" si="29"/>
        <v>0</v>
      </c>
      <c r="G98" s="8">
        <f t="shared" si="30"/>
        <v>0</v>
      </c>
      <c r="H98" s="8">
        <f t="shared" si="31"/>
        <v>11.803970858524487</v>
      </c>
      <c r="I98" s="8">
        <f t="shared" si="32"/>
        <v>590.1985429262244</v>
      </c>
      <c r="J98" s="8">
        <f t="shared" si="33"/>
        <v>590.1985429262244</v>
      </c>
      <c r="K98" s="10">
        <f t="shared" si="34"/>
        <v>0</v>
      </c>
      <c r="L98" s="10">
        <f t="shared" si="35"/>
        <v>0</v>
      </c>
      <c r="M98" s="10">
        <f t="shared" si="36"/>
        <v>1.8039708585244867</v>
      </c>
      <c r="N98" s="10">
        <f t="shared" si="37"/>
        <v>90.19854292622433</v>
      </c>
      <c r="O98" s="10">
        <f t="shared" si="38"/>
        <v>90.19854292622433</v>
      </c>
      <c r="P98" s="10">
        <f t="shared" si="39"/>
        <v>8.196029141475513</v>
      </c>
      <c r="Q98" s="8">
        <f t="shared" si="40"/>
        <v>20.490072853688783</v>
      </c>
      <c r="R98" s="8">
        <f t="shared" si="41"/>
        <v>0</v>
      </c>
      <c r="S98" s="8">
        <f t="shared" si="42"/>
        <v>0</v>
      </c>
      <c r="T98" s="8">
        <f t="shared" si="43"/>
        <v>20.490072853688783</v>
      </c>
      <c r="U98" s="8">
        <f t="shared" si="44"/>
        <v>18.196029141475513</v>
      </c>
      <c r="V98" s="8">
        <f t="shared" si="45"/>
        <v>45.49007285368879</v>
      </c>
      <c r="W98" s="4">
        <f t="shared" si="46"/>
        <v>0</v>
      </c>
      <c r="X98" s="4">
        <f t="shared" si="47"/>
        <v>0</v>
      </c>
      <c r="Y98" s="8">
        <f t="shared" si="48"/>
        <v>45.49007285368879</v>
      </c>
      <c r="Z98" s="8">
        <f t="shared" si="49"/>
        <v>28.196029141475513</v>
      </c>
      <c r="AA98" s="8">
        <f t="shared" si="50"/>
        <v>70.49007285368879</v>
      </c>
      <c r="AB98" s="4">
        <f t="shared" si="51"/>
        <v>0</v>
      </c>
      <c r="AC98" s="4">
        <f t="shared" si="52"/>
        <v>0</v>
      </c>
      <c r="AD98" s="8">
        <f t="shared" si="53"/>
        <v>70.49007285368879</v>
      </c>
    </row>
    <row r="99" spans="1:30" ht="12.75">
      <c r="A99" s="4">
        <v>89</v>
      </c>
      <c r="B99" s="4">
        <v>0.27125371896670636</v>
      </c>
      <c r="C99" s="4">
        <v>5</v>
      </c>
      <c r="D99" s="4">
        <v>35</v>
      </c>
      <c r="E99" s="8">
        <f t="shared" si="54"/>
        <v>13.13761156900119</v>
      </c>
      <c r="F99" s="9">
        <f t="shared" si="29"/>
        <v>0</v>
      </c>
      <c r="G99" s="8">
        <f t="shared" si="30"/>
        <v>0</v>
      </c>
      <c r="H99" s="8">
        <f t="shared" si="31"/>
        <v>3.1376115690011908</v>
      </c>
      <c r="I99" s="8">
        <f t="shared" si="32"/>
        <v>156.88057845005955</v>
      </c>
      <c r="J99" s="8">
        <f t="shared" si="33"/>
        <v>156.88057845005955</v>
      </c>
      <c r="K99" s="10">
        <f t="shared" si="34"/>
        <v>6.862388430998809</v>
      </c>
      <c r="L99" s="10">
        <f t="shared" si="35"/>
        <v>17.15597107749702</v>
      </c>
      <c r="M99" s="10">
        <f t="shared" si="36"/>
        <v>0</v>
      </c>
      <c r="N99" s="10">
        <f t="shared" si="37"/>
        <v>0</v>
      </c>
      <c r="O99" s="10">
        <f t="shared" si="38"/>
        <v>17.15597107749702</v>
      </c>
      <c r="P99" s="10">
        <f t="shared" si="39"/>
        <v>16.86238843099881</v>
      </c>
      <c r="Q99" s="8">
        <f t="shared" si="40"/>
        <v>42.15597107749702</v>
      </c>
      <c r="R99" s="8">
        <f t="shared" si="41"/>
        <v>0</v>
      </c>
      <c r="S99" s="8">
        <f t="shared" si="42"/>
        <v>0</v>
      </c>
      <c r="T99" s="8">
        <f t="shared" si="43"/>
        <v>42.15597107749702</v>
      </c>
      <c r="U99" s="8">
        <f t="shared" si="44"/>
        <v>26.86238843099881</v>
      </c>
      <c r="V99" s="8">
        <f t="shared" si="45"/>
        <v>67.15597107749703</v>
      </c>
      <c r="W99" s="4">
        <f t="shared" si="46"/>
        <v>0</v>
      </c>
      <c r="X99" s="4">
        <f t="shared" si="47"/>
        <v>0</v>
      </c>
      <c r="Y99" s="8">
        <f t="shared" si="48"/>
        <v>67.15597107749703</v>
      </c>
      <c r="Z99" s="8">
        <f t="shared" si="49"/>
        <v>36.862388430998806</v>
      </c>
      <c r="AA99" s="8">
        <f t="shared" si="50"/>
        <v>92.15597107749701</v>
      </c>
      <c r="AB99" s="4">
        <f t="shared" si="51"/>
        <v>0</v>
      </c>
      <c r="AC99" s="4">
        <f t="shared" si="52"/>
        <v>0</v>
      </c>
      <c r="AD99" s="8">
        <f t="shared" si="53"/>
        <v>92.15597107749701</v>
      </c>
    </row>
    <row r="100" spans="1:30" ht="12.75">
      <c r="A100" s="4">
        <v>90</v>
      </c>
      <c r="B100" s="4">
        <v>0.19410097202314813</v>
      </c>
      <c r="C100" s="4">
        <v>5</v>
      </c>
      <c r="D100" s="4">
        <v>35</v>
      </c>
      <c r="E100" s="8">
        <f t="shared" si="54"/>
        <v>10.823029160694444</v>
      </c>
      <c r="F100" s="9">
        <f t="shared" si="29"/>
        <v>0</v>
      </c>
      <c r="G100" s="8">
        <f t="shared" si="30"/>
        <v>0</v>
      </c>
      <c r="H100" s="8">
        <f t="shared" si="31"/>
        <v>0.8230291606944444</v>
      </c>
      <c r="I100" s="8">
        <f t="shared" si="32"/>
        <v>41.151458034722225</v>
      </c>
      <c r="J100" s="8">
        <f t="shared" si="33"/>
        <v>41.151458034722225</v>
      </c>
      <c r="K100" s="10">
        <f t="shared" si="34"/>
        <v>9.176970839305556</v>
      </c>
      <c r="L100" s="10">
        <f t="shared" si="35"/>
        <v>22.942427098263888</v>
      </c>
      <c r="M100" s="10">
        <f t="shared" si="36"/>
        <v>0</v>
      </c>
      <c r="N100" s="10">
        <f t="shared" si="37"/>
        <v>0</v>
      </c>
      <c r="O100" s="10">
        <f t="shared" si="38"/>
        <v>22.942427098263888</v>
      </c>
      <c r="P100" s="10">
        <f t="shared" si="39"/>
        <v>19.176970839305554</v>
      </c>
      <c r="Q100" s="8">
        <f t="shared" si="40"/>
        <v>47.942427098263884</v>
      </c>
      <c r="R100" s="8">
        <f t="shared" si="41"/>
        <v>0</v>
      </c>
      <c r="S100" s="8">
        <f t="shared" si="42"/>
        <v>0</v>
      </c>
      <c r="T100" s="8">
        <f t="shared" si="43"/>
        <v>47.942427098263884</v>
      </c>
      <c r="U100" s="8">
        <f t="shared" si="44"/>
        <v>29.176970839305554</v>
      </c>
      <c r="V100" s="8">
        <f t="shared" si="45"/>
        <v>72.94242709826389</v>
      </c>
      <c r="W100" s="4">
        <f t="shared" si="46"/>
        <v>0</v>
      </c>
      <c r="X100" s="4">
        <f t="shared" si="47"/>
        <v>0</v>
      </c>
      <c r="Y100" s="8">
        <f t="shared" si="48"/>
        <v>72.94242709826389</v>
      </c>
      <c r="Z100" s="8">
        <f t="shared" si="49"/>
        <v>39.176970839305554</v>
      </c>
      <c r="AA100" s="8">
        <f t="shared" si="50"/>
        <v>97.94242709826389</v>
      </c>
      <c r="AB100" s="4">
        <f t="shared" si="51"/>
        <v>0</v>
      </c>
      <c r="AC100" s="4">
        <f t="shared" si="52"/>
        <v>0</v>
      </c>
      <c r="AD100" s="8">
        <f t="shared" si="53"/>
        <v>97.94242709826389</v>
      </c>
    </row>
    <row r="101" spans="1:30" ht="12.75">
      <c r="A101" s="4">
        <v>91</v>
      </c>
      <c r="B101" s="4">
        <v>0.4769732393378123</v>
      </c>
      <c r="C101" s="4">
        <v>5</v>
      </c>
      <c r="D101" s="4">
        <v>35</v>
      </c>
      <c r="E101" s="8">
        <f t="shared" si="54"/>
        <v>19.30919718013437</v>
      </c>
      <c r="F101" s="9">
        <f t="shared" si="29"/>
        <v>0</v>
      </c>
      <c r="G101" s="8">
        <f t="shared" si="30"/>
        <v>0</v>
      </c>
      <c r="H101" s="8">
        <f t="shared" si="31"/>
        <v>9.309197180134369</v>
      </c>
      <c r="I101" s="8">
        <f t="shared" si="32"/>
        <v>465.45985900671843</v>
      </c>
      <c r="J101" s="8">
        <f t="shared" si="33"/>
        <v>465.45985900671843</v>
      </c>
      <c r="K101" s="10">
        <f t="shared" si="34"/>
        <v>0.6908028198656311</v>
      </c>
      <c r="L101" s="10">
        <f t="shared" si="35"/>
        <v>1.7270070496640777</v>
      </c>
      <c r="M101" s="10">
        <f t="shared" si="36"/>
        <v>0</v>
      </c>
      <c r="N101" s="10">
        <f t="shared" si="37"/>
        <v>0</v>
      </c>
      <c r="O101" s="10">
        <f t="shared" si="38"/>
        <v>1.7270070496640777</v>
      </c>
      <c r="P101" s="10">
        <f t="shared" si="39"/>
        <v>10.690802819865631</v>
      </c>
      <c r="Q101" s="8">
        <f t="shared" si="40"/>
        <v>26.727007049664078</v>
      </c>
      <c r="R101" s="8">
        <f t="shared" si="41"/>
        <v>0</v>
      </c>
      <c r="S101" s="8">
        <f t="shared" si="42"/>
        <v>0</v>
      </c>
      <c r="T101" s="8">
        <f t="shared" si="43"/>
        <v>26.727007049664078</v>
      </c>
      <c r="U101" s="8">
        <f t="shared" si="44"/>
        <v>20.69080281986563</v>
      </c>
      <c r="V101" s="8">
        <f t="shared" si="45"/>
        <v>51.72700704966408</v>
      </c>
      <c r="W101" s="4">
        <f t="shared" si="46"/>
        <v>0</v>
      </c>
      <c r="X101" s="4">
        <f t="shared" si="47"/>
        <v>0</v>
      </c>
      <c r="Y101" s="8">
        <f t="shared" si="48"/>
        <v>51.72700704966408</v>
      </c>
      <c r="Z101" s="8">
        <f t="shared" si="49"/>
        <v>30.69080281986563</v>
      </c>
      <c r="AA101" s="8">
        <f t="shared" si="50"/>
        <v>76.72700704966408</v>
      </c>
      <c r="AB101" s="4">
        <f t="shared" si="51"/>
        <v>0</v>
      </c>
      <c r="AC101" s="4">
        <f t="shared" si="52"/>
        <v>0</v>
      </c>
      <c r="AD101" s="8">
        <f t="shared" si="53"/>
        <v>76.72700704966408</v>
      </c>
    </row>
    <row r="102" spans="1:30" ht="12.75">
      <c r="A102" s="4">
        <v>92</v>
      </c>
      <c r="B102" s="4">
        <v>0.565510536654863</v>
      </c>
      <c r="C102" s="4">
        <v>5</v>
      </c>
      <c r="D102" s="4">
        <v>35</v>
      </c>
      <c r="E102" s="8">
        <f t="shared" si="54"/>
        <v>21.96531609964589</v>
      </c>
      <c r="F102" s="9">
        <f t="shared" si="29"/>
        <v>0</v>
      </c>
      <c r="G102" s="8">
        <f t="shared" si="30"/>
        <v>0</v>
      </c>
      <c r="H102" s="8">
        <f t="shared" si="31"/>
        <v>11.96531609964589</v>
      </c>
      <c r="I102" s="8">
        <f t="shared" si="32"/>
        <v>598.2658049822944</v>
      </c>
      <c r="J102" s="8">
        <f t="shared" si="33"/>
        <v>598.2658049822944</v>
      </c>
      <c r="K102" s="10">
        <f t="shared" si="34"/>
        <v>0</v>
      </c>
      <c r="L102" s="10">
        <f t="shared" si="35"/>
        <v>0</v>
      </c>
      <c r="M102" s="10">
        <f t="shared" si="36"/>
        <v>1.9653160996458894</v>
      </c>
      <c r="N102" s="10">
        <f t="shared" si="37"/>
        <v>98.26580498229447</v>
      </c>
      <c r="O102" s="10">
        <f t="shared" si="38"/>
        <v>98.26580498229447</v>
      </c>
      <c r="P102" s="10">
        <f t="shared" si="39"/>
        <v>8.03468390035411</v>
      </c>
      <c r="Q102" s="8">
        <f t="shared" si="40"/>
        <v>20.086709750885277</v>
      </c>
      <c r="R102" s="8">
        <f t="shared" si="41"/>
        <v>0</v>
      </c>
      <c r="S102" s="8">
        <f t="shared" si="42"/>
        <v>0</v>
      </c>
      <c r="T102" s="8">
        <f t="shared" si="43"/>
        <v>20.086709750885277</v>
      </c>
      <c r="U102" s="8">
        <f t="shared" si="44"/>
        <v>18.03468390035411</v>
      </c>
      <c r="V102" s="8">
        <f t="shared" si="45"/>
        <v>45.08670975088528</v>
      </c>
      <c r="W102" s="4">
        <f t="shared" si="46"/>
        <v>0</v>
      </c>
      <c r="X102" s="4">
        <f t="shared" si="47"/>
        <v>0</v>
      </c>
      <c r="Y102" s="8">
        <f t="shared" si="48"/>
        <v>45.08670975088528</v>
      </c>
      <c r="Z102" s="8">
        <f t="shared" si="49"/>
        <v>28.03468390035411</v>
      </c>
      <c r="AA102" s="8">
        <f t="shared" si="50"/>
        <v>70.08670975088528</v>
      </c>
      <c r="AB102" s="4">
        <f t="shared" si="51"/>
        <v>0</v>
      </c>
      <c r="AC102" s="4">
        <f t="shared" si="52"/>
        <v>0</v>
      </c>
      <c r="AD102" s="8">
        <f t="shared" si="53"/>
        <v>70.08670975088528</v>
      </c>
    </row>
    <row r="103" spans="1:30" ht="12.75">
      <c r="A103" s="4">
        <v>93</v>
      </c>
      <c r="B103" s="4">
        <v>0.09030748740902927</v>
      </c>
      <c r="C103" s="4">
        <v>5</v>
      </c>
      <c r="D103" s="4">
        <v>35</v>
      </c>
      <c r="E103" s="8">
        <f t="shared" si="54"/>
        <v>7.709224622270878</v>
      </c>
      <c r="F103" s="9">
        <f t="shared" si="29"/>
        <v>2.2907753777291218</v>
      </c>
      <c r="G103" s="8">
        <f t="shared" si="30"/>
        <v>5.726938444322805</v>
      </c>
      <c r="H103" s="8">
        <f t="shared" si="31"/>
        <v>0</v>
      </c>
      <c r="I103" s="8">
        <f t="shared" si="32"/>
        <v>0</v>
      </c>
      <c r="J103" s="8">
        <f t="shared" si="33"/>
        <v>5.726938444322805</v>
      </c>
      <c r="K103" s="10">
        <f t="shared" si="34"/>
        <v>12.290775377729123</v>
      </c>
      <c r="L103" s="10">
        <f t="shared" si="35"/>
        <v>30.726938444322805</v>
      </c>
      <c r="M103" s="10">
        <f t="shared" si="36"/>
        <v>0</v>
      </c>
      <c r="N103" s="10">
        <f t="shared" si="37"/>
        <v>0</v>
      </c>
      <c r="O103" s="10">
        <f t="shared" si="38"/>
        <v>30.726938444322805</v>
      </c>
      <c r="P103" s="10">
        <f t="shared" si="39"/>
        <v>22.290775377729123</v>
      </c>
      <c r="Q103" s="8">
        <f t="shared" si="40"/>
        <v>55.726938444322805</v>
      </c>
      <c r="R103" s="8">
        <f t="shared" si="41"/>
        <v>0</v>
      </c>
      <c r="S103" s="8">
        <f t="shared" si="42"/>
        <v>0</v>
      </c>
      <c r="T103" s="8">
        <f t="shared" si="43"/>
        <v>55.726938444322805</v>
      </c>
      <c r="U103" s="8">
        <f t="shared" si="44"/>
        <v>32.29077537772912</v>
      </c>
      <c r="V103" s="8">
        <f t="shared" si="45"/>
        <v>80.7269384443228</v>
      </c>
      <c r="W103" s="4">
        <f t="shared" si="46"/>
        <v>0</v>
      </c>
      <c r="X103" s="4">
        <f t="shared" si="47"/>
        <v>0</v>
      </c>
      <c r="Y103" s="8">
        <f t="shared" si="48"/>
        <v>80.7269384443228</v>
      </c>
      <c r="Z103" s="8">
        <f t="shared" si="49"/>
        <v>42.29077537772912</v>
      </c>
      <c r="AA103" s="8">
        <f t="shared" si="50"/>
        <v>105.7269384443228</v>
      </c>
      <c r="AB103" s="4">
        <f t="shared" si="51"/>
        <v>0</v>
      </c>
      <c r="AC103" s="4">
        <f t="shared" si="52"/>
        <v>0</v>
      </c>
      <c r="AD103" s="8">
        <f t="shared" si="53"/>
        <v>105.7269384443228</v>
      </c>
    </row>
    <row r="104" spans="1:30" ht="12.75">
      <c r="A104" s="4">
        <v>94</v>
      </c>
      <c r="B104" s="4">
        <v>0.12116084407650501</v>
      </c>
      <c r="C104" s="4">
        <v>5</v>
      </c>
      <c r="D104" s="4">
        <v>35</v>
      </c>
      <c r="E104" s="8">
        <f t="shared" si="54"/>
        <v>8.63482532229515</v>
      </c>
      <c r="F104" s="9">
        <f t="shared" si="29"/>
        <v>1.3651746777048501</v>
      </c>
      <c r="G104" s="8">
        <f t="shared" si="30"/>
        <v>3.4129366942621253</v>
      </c>
      <c r="H104" s="8">
        <f t="shared" si="31"/>
        <v>0</v>
      </c>
      <c r="I104" s="8">
        <f t="shared" si="32"/>
        <v>0</v>
      </c>
      <c r="J104" s="8">
        <f t="shared" si="33"/>
        <v>3.4129366942621253</v>
      </c>
      <c r="K104" s="10">
        <f t="shared" si="34"/>
        <v>11.36517467770485</v>
      </c>
      <c r="L104" s="10">
        <f t="shared" si="35"/>
        <v>28.412936694262125</v>
      </c>
      <c r="M104" s="10">
        <f t="shared" si="36"/>
        <v>0</v>
      </c>
      <c r="N104" s="10">
        <f t="shared" si="37"/>
        <v>0</v>
      </c>
      <c r="O104" s="10">
        <f t="shared" si="38"/>
        <v>28.412936694262125</v>
      </c>
      <c r="P104" s="10">
        <f t="shared" si="39"/>
        <v>21.36517467770485</v>
      </c>
      <c r="Q104" s="8">
        <f t="shared" si="40"/>
        <v>53.41293669426213</v>
      </c>
      <c r="R104" s="8">
        <f t="shared" si="41"/>
        <v>0</v>
      </c>
      <c r="S104" s="8">
        <f t="shared" si="42"/>
        <v>0</v>
      </c>
      <c r="T104" s="8">
        <f t="shared" si="43"/>
        <v>53.41293669426213</v>
      </c>
      <c r="U104" s="8">
        <f t="shared" si="44"/>
        <v>31.36517467770485</v>
      </c>
      <c r="V104" s="8">
        <f t="shared" si="45"/>
        <v>78.41293669426213</v>
      </c>
      <c r="W104" s="4">
        <f t="shared" si="46"/>
        <v>0</v>
      </c>
      <c r="X104" s="4">
        <f t="shared" si="47"/>
        <v>0</v>
      </c>
      <c r="Y104" s="8">
        <f t="shared" si="48"/>
        <v>78.41293669426213</v>
      </c>
      <c r="Z104" s="8">
        <f t="shared" si="49"/>
        <v>41.36517467770485</v>
      </c>
      <c r="AA104" s="8">
        <f t="shared" si="50"/>
        <v>103.41293669426213</v>
      </c>
      <c r="AB104" s="4">
        <f t="shared" si="51"/>
        <v>0</v>
      </c>
      <c r="AC104" s="4">
        <f t="shared" si="52"/>
        <v>0</v>
      </c>
      <c r="AD104" s="8">
        <f t="shared" si="53"/>
        <v>103.41293669426213</v>
      </c>
    </row>
    <row r="105" spans="1:30" ht="12.75">
      <c r="A105" s="4">
        <v>95</v>
      </c>
      <c r="B105" s="4">
        <v>0.13197667535574564</v>
      </c>
      <c r="C105" s="4">
        <v>5</v>
      </c>
      <c r="D105" s="4">
        <v>35</v>
      </c>
      <c r="E105" s="8">
        <f>D105-B105</f>
        <v>34.868023324644255</v>
      </c>
      <c r="F105" s="9">
        <f t="shared" si="29"/>
        <v>0</v>
      </c>
      <c r="G105" s="8">
        <f t="shared" si="30"/>
        <v>0</v>
      </c>
      <c r="H105" s="8">
        <f t="shared" si="31"/>
        <v>24.868023324644255</v>
      </c>
      <c r="I105" s="8">
        <f t="shared" si="32"/>
        <v>1243.4011662322127</v>
      </c>
      <c r="J105" s="8">
        <f t="shared" si="33"/>
        <v>1243.4011662322127</v>
      </c>
      <c r="K105" s="10">
        <f t="shared" si="34"/>
        <v>0</v>
      </c>
      <c r="L105" s="10">
        <f t="shared" si="35"/>
        <v>0</v>
      </c>
      <c r="M105" s="10">
        <f t="shared" si="36"/>
        <v>14.868023324644255</v>
      </c>
      <c r="N105" s="10">
        <f t="shared" si="37"/>
        <v>743.4011662322127</v>
      </c>
      <c r="O105" s="10">
        <f t="shared" si="38"/>
        <v>743.4011662322127</v>
      </c>
      <c r="P105" s="10">
        <f t="shared" si="39"/>
        <v>0</v>
      </c>
      <c r="Q105" s="8">
        <f t="shared" si="40"/>
        <v>0</v>
      </c>
      <c r="R105" s="8">
        <f t="shared" si="41"/>
        <v>4.8680233246442555</v>
      </c>
      <c r="S105" s="8">
        <f t="shared" si="42"/>
        <v>243.40116623221277</v>
      </c>
      <c r="T105" s="8">
        <f t="shared" si="43"/>
        <v>243.40116623221277</v>
      </c>
      <c r="U105" s="8">
        <f t="shared" si="44"/>
        <v>5.1319766753557445</v>
      </c>
      <c r="V105" s="8">
        <f t="shared" si="45"/>
        <v>12.829941688389361</v>
      </c>
      <c r="W105" s="4">
        <f t="shared" si="46"/>
        <v>0</v>
      </c>
      <c r="X105" s="4">
        <f t="shared" si="47"/>
        <v>0</v>
      </c>
      <c r="Y105" s="8">
        <f t="shared" si="48"/>
        <v>12.829941688389361</v>
      </c>
      <c r="Z105" s="8">
        <f t="shared" si="49"/>
        <v>15.131976675355745</v>
      </c>
      <c r="AA105" s="8">
        <f t="shared" si="50"/>
        <v>37.82994168838936</v>
      </c>
      <c r="AB105" s="4">
        <f t="shared" si="51"/>
        <v>0</v>
      </c>
      <c r="AC105" s="4">
        <f t="shared" si="52"/>
        <v>0</v>
      </c>
      <c r="AD105" s="8">
        <f t="shared" si="53"/>
        <v>37.82994168838936</v>
      </c>
    </row>
    <row r="106" spans="1:30" ht="12.75">
      <c r="A106" s="4">
        <v>96</v>
      </c>
      <c r="B106" s="4">
        <v>0.354255668777959</v>
      </c>
      <c r="C106" s="4">
        <v>5</v>
      </c>
      <c r="D106" s="4">
        <v>35</v>
      </c>
      <c r="E106" s="8">
        <f>C106+(D106-C106)*B106</f>
        <v>15.627670063338769</v>
      </c>
      <c r="F106" s="9">
        <f t="shared" si="29"/>
        <v>0</v>
      </c>
      <c r="G106" s="8">
        <f t="shared" si="30"/>
        <v>0</v>
      </c>
      <c r="H106" s="8">
        <f t="shared" si="31"/>
        <v>5.627670063338769</v>
      </c>
      <c r="I106" s="8">
        <f t="shared" si="32"/>
        <v>281.38350316693845</v>
      </c>
      <c r="J106" s="8">
        <f t="shared" si="33"/>
        <v>281.38350316693845</v>
      </c>
      <c r="K106" s="10">
        <f t="shared" si="34"/>
        <v>4.372329936661231</v>
      </c>
      <c r="L106" s="10">
        <f t="shared" si="35"/>
        <v>10.930824841653077</v>
      </c>
      <c r="M106" s="10">
        <f t="shared" si="36"/>
        <v>0</v>
      </c>
      <c r="N106" s="10">
        <f t="shared" si="37"/>
        <v>0</v>
      </c>
      <c r="O106" s="10">
        <f t="shared" si="38"/>
        <v>10.930824841653077</v>
      </c>
      <c r="P106" s="10">
        <f t="shared" si="39"/>
        <v>14.372329936661231</v>
      </c>
      <c r="Q106" s="8">
        <f t="shared" si="40"/>
        <v>35.93082484165308</v>
      </c>
      <c r="R106" s="8">
        <f t="shared" si="41"/>
        <v>0</v>
      </c>
      <c r="S106" s="8">
        <f t="shared" si="42"/>
        <v>0</v>
      </c>
      <c r="T106" s="8">
        <f t="shared" si="43"/>
        <v>35.93082484165308</v>
      </c>
      <c r="U106" s="8">
        <f t="shared" si="44"/>
        <v>24.37232993666123</v>
      </c>
      <c r="V106" s="8">
        <f t="shared" si="45"/>
        <v>60.93082484165308</v>
      </c>
      <c r="W106" s="4">
        <f t="shared" si="46"/>
        <v>0</v>
      </c>
      <c r="X106" s="4">
        <f t="shared" si="47"/>
        <v>0</v>
      </c>
      <c r="Y106" s="8">
        <f t="shared" si="48"/>
        <v>60.93082484165308</v>
      </c>
      <c r="Z106" s="8">
        <f t="shared" si="49"/>
        <v>34.37232993666123</v>
      </c>
      <c r="AA106" s="8">
        <f t="shared" si="50"/>
        <v>85.93082484165308</v>
      </c>
      <c r="AB106" s="4">
        <f t="shared" si="51"/>
        <v>0</v>
      </c>
      <c r="AC106" s="4">
        <f t="shared" si="52"/>
        <v>0</v>
      </c>
      <c r="AD106" s="8">
        <f t="shared" si="53"/>
        <v>85.93082484165308</v>
      </c>
    </row>
    <row r="107" spans="1:30" ht="12.75">
      <c r="A107" s="4">
        <v>97</v>
      </c>
      <c r="B107" s="4">
        <v>0.3562500683353249</v>
      </c>
      <c r="C107" s="4">
        <v>5</v>
      </c>
      <c r="D107" s="4">
        <v>35</v>
      </c>
      <c r="E107" s="8">
        <f>C107+(D107-C107)*B107</f>
        <v>15.687502050059747</v>
      </c>
      <c r="F107" s="9">
        <f t="shared" si="29"/>
        <v>0</v>
      </c>
      <c r="G107" s="8">
        <f t="shared" si="30"/>
        <v>0</v>
      </c>
      <c r="H107" s="8">
        <f t="shared" si="31"/>
        <v>5.687502050059747</v>
      </c>
      <c r="I107" s="8">
        <f t="shared" si="32"/>
        <v>284.3751025029873</v>
      </c>
      <c r="J107" s="8">
        <f t="shared" si="33"/>
        <v>284.3751025029873</v>
      </c>
      <c r="K107" s="10">
        <f t="shared" si="34"/>
        <v>4.312497949940253</v>
      </c>
      <c r="L107" s="10">
        <f t="shared" si="35"/>
        <v>10.781244874850632</v>
      </c>
      <c r="M107" s="10">
        <f t="shared" si="36"/>
        <v>0</v>
      </c>
      <c r="N107" s="10">
        <f t="shared" si="37"/>
        <v>0</v>
      </c>
      <c r="O107" s="10">
        <f t="shared" si="38"/>
        <v>10.781244874850632</v>
      </c>
      <c r="P107" s="10">
        <f t="shared" si="39"/>
        <v>14.312497949940253</v>
      </c>
      <c r="Q107" s="8">
        <f t="shared" si="40"/>
        <v>35.781244874850636</v>
      </c>
      <c r="R107" s="8">
        <f t="shared" si="41"/>
        <v>0</v>
      </c>
      <c r="S107" s="8">
        <f t="shared" si="42"/>
        <v>0</v>
      </c>
      <c r="T107" s="8">
        <f t="shared" si="43"/>
        <v>35.781244874850636</v>
      </c>
      <c r="U107" s="8">
        <f t="shared" si="44"/>
        <v>24.31249794994025</v>
      </c>
      <c r="V107" s="8">
        <f t="shared" si="45"/>
        <v>60.78124487485063</v>
      </c>
      <c r="W107" s="4">
        <f t="shared" si="46"/>
        <v>0</v>
      </c>
      <c r="X107" s="4">
        <f t="shared" si="47"/>
        <v>0</v>
      </c>
      <c r="Y107" s="8">
        <f t="shared" si="48"/>
        <v>60.78124487485063</v>
      </c>
      <c r="Z107" s="8">
        <f t="shared" si="49"/>
        <v>34.31249794994025</v>
      </c>
      <c r="AA107" s="8">
        <f t="shared" si="50"/>
        <v>85.78124487485063</v>
      </c>
      <c r="AB107" s="4">
        <f t="shared" si="51"/>
        <v>0</v>
      </c>
      <c r="AC107" s="4">
        <f t="shared" si="52"/>
        <v>0</v>
      </c>
      <c r="AD107" s="8">
        <f t="shared" si="53"/>
        <v>85.78124487485063</v>
      </c>
    </row>
    <row r="108" spans="1:30" ht="12.75">
      <c r="A108" s="4">
        <v>98</v>
      </c>
      <c r="B108" s="4">
        <v>0.9432481212259392</v>
      </c>
      <c r="C108" s="4">
        <v>5</v>
      </c>
      <c r="D108" s="4">
        <v>35</v>
      </c>
      <c r="E108" s="8">
        <f>C108+(D108-C108)*B108</f>
        <v>33.297443636778176</v>
      </c>
      <c r="F108" s="9">
        <f t="shared" si="29"/>
        <v>0</v>
      </c>
      <c r="G108" s="8">
        <f t="shared" si="30"/>
        <v>0</v>
      </c>
      <c r="H108" s="8">
        <f t="shared" si="31"/>
        <v>23.297443636778176</v>
      </c>
      <c r="I108" s="8">
        <f t="shared" si="32"/>
        <v>1164.8721818389088</v>
      </c>
      <c r="J108" s="8">
        <f t="shared" si="33"/>
        <v>1164.8721818389088</v>
      </c>
      <c r="K108" s="10">
        <f t="shared" si="34"/>
        <v>0</v>
      </c>
      <c r="L108" s="10">
        <f t="shared" si="35"/>
        <v>0</v>
      </c>
      <c r="M108" s="10">
        <f t="shared" si="36"/>
        <v>13.297443636778176</v>
      </c>
      <c r="N108" s="10">
        <f t="shared" si="37"/>
        <v>664.8721818389088</v>
      </c>
      <c r="O108" s="10">
        <f t="shared" si="38"/>
        <v>664.8721818389088</v>
      </c>
      <c r="P108" s="10">
        <f t="shared" si="39"/>
        <v>0</v>
      </c>
      <c r="Q108" s="8">
        <f t="shared" si="40"/>
        <v>0</v>
      </c>
      <c r="R108" s="8">
        <f t="shared" si="41"/>
        <v>3.2974436367781763</v>
      </c>
      <c r="S108" s="8">
        <f t="shared" si="42"/>
        <v>164.87218183890883</v>
      </c>
      <c r="T108" s="8">
        <f t="shared" si="43"/>
        <v>164.87218183890883</v>
      </c>
      <c r="U108" s="8">
        <f t="shared" si="44"/>
        <v>6.702556363221824</v>
      </c>
      <c r="V108" s="8">
        <f t="shared" si="45"/>
        <v>16.75639090805456</v>
      </c>
      <c r="W108" s="4">
        <f t="shared" si="46"/>
        <v>0</v>
      </c>
      <c r="X108" s="4">
        <f t="shared" si="47"/>
        <v>0</v>
      </c>
      <c r="Y108" s="8">
        <f t="shared" si="48"/>
        <v>16.75639090805456</v>
      </c>
      <c r="Z108" s="8">
        <f t="shared" si="49"/>
        <v>16.702556363221824</v>
      </c>
      <c r="AA108" s="8">
        <f t="shared" si="50"/>
        <v>41.756390908054556</v>
      </c>
      <c r="AB108" s="4">
        <f t="shared" si="51"/>
        <v>0</v>
      </c>
      <c r="AC108" s="4">
        <f t="shared" si="52"/>
        <v>0</v>
      </c>
      <c r="AD108" s="8">
        <f t="shared" si="53"/>
        <v>41.756390908054556</v>
      </c>
    </row>
    <row r="109" spans="1:30" ht="12.75">
      <c r="A109" s="4">
        <v>99</v>
      </c>
      <c r="B109" s="4">
        <v>0.8511255599484038</v>
      </c>
      <c r="C109" s="4">
        <v>5</v>
      </c>
      <c r="D109" s="4">
        <v>35</v>
      </c>
      <c r="E109" s="8">
        <f>C109+(D109-C109)*B109</f>
        <v>30.533766798452113</v>
      </c>
      <c r="F109" s="9">
        <f t="shared" si="29"/>
        <v>0</v>
      </c>
      <c r="G109" s="8">
        <f t="shared" si="30"/>
        <v>0</v>
      </c>
      <c r="H109" s="8">
        <f t="shared" si="31"/>
        <v>20.533766798452113</v>
      </c>
      <c r="I109" s="8">
        <f t="shared" si="32"/>
        <v>1026.6883399226056</v>
      </c>
      <c r="J109" s="8">
        <f t="shared" si="33"/>
        <v>1026.6883399226056</v>
      </c>
      <c r="K109" s="10">
        <f t="shared" si="34"/>
        <v>0</v>
      </c>
      <c r="L109" s="10">
        <f t="shared" si="35"/>
        <v>0</v>
      </c>
      <c r="M109" s="10">
        <f t="shared" si="36"/>
        <v>10.533766798452113</v>
      </c>
      <c r="N109" s="10">
        <f t="shared" si="37"/>
        <v>526.6883399226057</v>
      </c>
      <c r="O109" s="10">
        <f t="shared" si="38"/>
        <v>526.6883399226057</v>
      </c>
      <c r="P109" s="10">
        <f t="shared" si="39"/>
        <v>0</v>
      </c>
      <c r="Q109" s="8">
        <f t="shared" si="40"/>
        <v>0</v>
      </c>
      <c r="R109" s="8">
        <f t="shared" si="41"/>
        <v>0.5337667984521133</v>
      </c>
      <c r="S109" s="8">
        <f t="shared" si="42"/>
        <v>26.688339922605664</v>
      </c>
      <c r="T109" s="8">
        <f t="shared" si="43"/>
        <v>26.688339922605664</v>
      </c>
      <c r="U109" s="8">
        <f t="shared" si="44"/>
        <v>9.466233201547887</v>
      </c>
      <c r="V109" s="8">
        <f t="shared" si="45"/>
        <v>23.665583003869717</v>
      </c>
      <c r="W109" s="4">
        <f t="shared" si="46"/>
        <v>0</v>
      </c>
      <c r="X109" s="4">
        <f t="shared" si="47"/>
        <v>0</v>
      </c>
      <c r="Y109" s="8">
        <f t="shared" si="48"/>
        <v>23.665583003869717</v>
      </c>
      <c r="Z109" s="8">
        <f t="shared" si="49"/>
        <v>19.466233201547887</v>
      </c>
      <c r="AA109" s="8">
        <f t="shared" si="50"/>
        <v>48.66558300386971</v>
      </c>
      <c r="AB109" s="4">
        <f t="shared" si="51"/>
        <v>0</v>
      </c>
      <c r="AC109" s="4">
        <f t="shared" si="52"/>
        <v>0</v>
      </c>
      <c r="AD109" s="8">
        <f t="shared" si="53"/>
        <v>48.66558300386971</v>
      </c>
    </row>
    <row r="110" spans="1:30" ht="12.75">
      <c r="A110" s="4">
        <v>100</v>
      </c>
      <c r="B110" s="4">
        <v>0.11545125327348327</v>
      </c>
      <c r="C110" s="4">
        <v>5</v>
      </c>
      <c r="D110" s="4">
        <v>35</v>
      </c>
      <c r="E110" s="8">
        <f>C110+(D110-C110)*B110</f>
        <v>8.463537598204498</v>
      </c>
      <c r="F110" s="9">
        <f t="shared" si="29"/>
        <v>1.536462401795502</v>
      </c>
      <c r="G110" s="8">
        <f t="shared" si="30"/>
        <v>3.841156004488755</v>
      </c>
      <c r="H110" s="8">
        <f t="shared" si="31"/>
        <v>0</v>
      </c>
      <c r="I110" s="8">
        <f t="shared" si="32"/>
        <v>0</v>
      </c>
      <c r="J110" s="8">
        <f t="shared" si="33"/>
        <v>3.841156004488755</v>
      </c>
      <c r="K110" s="10">
        <f t="shared" si="34"/>
        <v>11.536462401795502</v>
      </c>
      <c r="L110" s="10">
        <f t="shared" si="35"/>
        <v>28.841156004488756</v>
      </c>
      <c r="M110" s="10">
        <f t="shared" si="36"/>
        <v>0</v>
      </c>
      <c r="N110" s="10">
        <f t="shared" si="37"/>
        <v>0</v>
      </c>
      <c r="O110" s="10">
        <f t="shared" si="38"/>
        <v>28.841156004488756</v>
      </c>
      <c r="P110" s="10">
        <f t="shared" si="39"/>
        <v>21.536462401795504</v>
      </c>
      <c r="Q110" s="8">
        <f t="shared" si="40"/>
        <v>53.84115600448876</v>
      </c>
      <c r="R110" s="8">
        <f t="shared" si="41"/>
        <v>0</v>
      </c>
      <c r="S110" s="8">
        <f t="shared" si="42"/>
        <v>0</v>
      </c>
      <c r="T110" s="8">
        <f t="shared" si="43"/>
        <v>53.84115600448876</v>
      </c>
      <c r="U110" s="8">
        <f t="shared" si="44"/>
        <v>31.536462401795504</v>
      </c>
      <c r="V110" s="8">
        <f t="shared" si="45"/>
        <v>78.84115600448877</v>
      </c>
      <c r="W110" s="4">
        <f t="shared" si="46"/>
        <v>0</v>
      </c>
      <c r="X110" s="4">
        <f t="shared" si="47"/>
        <v>0</v>
      </c>
      <c r="Y110" s="8">
        <f t="shared" si="48"/>
        <v>78.84115600448877</v>
      </c>
      <c r="Z110" s="8">
        <f t="shared" si="49"/>
        <v>41.536462401795504</v>
      </c>
      <c r="AA110" s="8">
        <f t="shared" si="50"/>
        <v>103.84115600448877</v>
      </c>
      <c r="AB110" s="4">
        <f t="shared" si="51"/>
        <v>0</v>
      </c>
      <c r="AC110" s="4">
        <f t="shared" si="52"/>
        <v>0</v>
      </c>
      <c r="AD110" s="8">
        <f t="shared" si="53"/>
        <v>103.84115600448877</v>
      </c>
    </row>
    <row r="111" spans="1:30" ht="12.75">
      <c r="A111" s="4"/>
      <c r="B111" s="4"/>
      <c r="C111" s="4"/>
      <c r="D111" s="4"/>
      <c r="E111" s="4"/>
      <c r="F111" s="4"/>
      <c r="G111" s="4"/>
      <c r="H111" s="4"/>
      <c r="I111" s="11"/>
      <c r="J111" s="11">
        <f>SUM(J11:J110)</f>
        <v>59065.74453915719</v>
      </c>
      <c r="K111" s="4"/>
      <c r="L111" s="4"/>
      <c r="M111" s="4"/>
      <c r="N111" s="11"/>
      <c r="O111" s="12">
        <f>SUM(O11:O110)</f>
        <v>24306.140057178774</v>
      </c>
      <c r="P111" s="4"/>
      <c r="Q111" s="4"/>
      <c r="R111" s="4"/>
      <c r="S111" s="11"/>
      <c r="T111" s="11">
        <f>SUM(T11:T110)</f>
        <v>5560.175292014683</v>
      </c>
      <c r="U111" s="4"/>
      <c r="V111" s="4"/>
      <c r="W111" s="4"/>
      <c r="X111" s="5"/>
      <c r="Y111" s="11">
        <f>SUM(Y11:Y110)</f>
        <v>4642.331858078862</v>
      </c>
      <c r="Z111" s="4"/>
      <c r="AA111" s="4"/>
      <c r="AB111" s="4"/>
      <c r="AC111" s="5"/>
      <c r="AD111" s="11">
        <f>SUM(AD11:AD110)</f>
        <v>7142.331858078865</v>
      </c>
    </row>
  </sheetData>
  <mergeCells count="16">
    <mergeCell ref="P8:Q8"/>
    <mergeCell ref="K8:L8"/>
    <mergeCell ref="U8:V8"/>
    <mergeCell ref="H8:I8"/>
    <mergeCell ref="M8:N8"/>
    <mergeCell ref="R8:S8"/>
    <mergeCell ref="A1:I1"/>
    <mergeCell ref="Z7:AD7"/>
    <mergeCell ref="Z8:AA8"/>
    <mergeCell ref="AB8:AC8"/>
    <mergeCell ref="F7:J7"/>
    <mergeCell ref="F8:G8"/>
    <mergeCell ref="W8:X8"/>
    <mergeCell ref="U7:Y7"/>
    <mergeCell ref="P7:T7"/>
    <mergeCell ref="K7:O7"/>
  </mergeCells>
  <printOptions/>
  <pageMargins left="0.42" right="0.45" top="0.69" bottom="0.71" header="0.22" footer="0.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150</v>
      </c>
    </row>
    <row r="2" ht="12.75">
      <c r="A2">
        <v>139</v>
      </c>
    </row>
    <row r="3" ht="12.75">
      <c r="A3">
        <v>109</v>
      </c>
    </row>
    <row r="4" ht="12.75">
      <c r="A4">
        <v>136</v>
      </c>
    </row>
    <row r="5" ht="12.75">
      <c r="A5">
        <v>107</v>
      </c>
    </row>
    <row r="6" ht="12.75">
      <c r="A6">
        <v>130</v>
      </c>
    </row>
    <row r="7" ht="12.75">
      <c r="A7">
        <v>157</v>
      </c>
    </row>
    <row r="8" ht="12.75">
      <c r="A8">
        <v>134</v>
      </c>
    </row>
    <row r="9" ht="12.75">
      <c r="A9">
        <v>142</v>
      </c>
    </row>
    <row r="10" ht="12.75">
      <c r="A10">
        <v>127</v>
      </c>
    </row>
    <row r="11" ht="12.75">
      <c r="A11">
        <v>114</v>
      </c>
    </row>
    <row r="12" ht="12.75">
      <c r="A12">
        <v>157</v>
      </c>
    </row>
    <row r="13" ht="12.75">
      <c r="A13">
        <v>131</v>
      </c>
    </row>
    <row r="14" ht="12.75">
      <c r="A14">
        <v>157</v>
      </c>
    </row>
    <row r="15" ht="12.75">
      <c r="A15">
        <v>148</v>
      </c>
    </row>
    <row r="16" ht="12.75">
      <c r="A16">
        <v>137</v>
      </c>
    </row>
    <row r="17" ht="12.75">
      <c r="A17">
        <v>129</v>
      </c>
    </row>
    <row r="18" ht="12.75">
      <c r="A18">
        <v>149</v>
      </c>
    </row>
    <row r="19" ht="12.75">
      <c r="A19">
        <v>145</v>
      </c>
    </row>
    <row r="20" ht="12.75">
      <c r="A20">
        <v>120</v>
      </c>
    </row>
    <row r="21" ht="12.75">
      <c r="A21">
        <v>151</v>
      </c>
    </row>
    <row r="22" ht="12.75">
      <c r="A22">
        <v>81</v>
      </c>
    </row>
    <row r="23" ht="12.75">
      <c r="A23">
        <v>130</v>
      </c>
    </row>
    <row r="24" ht="12.75">
      <c r="A24">
        <v>82</v>
      </c>
    </row>
    <row r="25" ht="12.75">
      <c r="A25">
        <v>99</v>
      </c>
    </row>
    <row r="26" ht="12.75">
      <c r="A26">
        <v>122</v>
      </c>
    </row>
    <row r="27" ht="12.75">
      <c r="A27">
        <v>144</v>
      </c>
    </row>
    <row r="28" ht="12.75">
      <c r="A28">
        <v>157</v>
      </c>
    </row>
    <row r="29" ht="12.75">
      <c r="A29">
        <v>83</v>
      </c>
    </row>
    <row r="30" ht="12.75">
      <c r="A30">
        <v>109</v>
      </c>
    </row>
    <row r="31" ht="12.75">
      <c r="A31">
        <v>125</v>
      </c>
    </row>
    <row r="32" ht="12.75">
      <c r="A32">
        <v>151</v>
      </c>
    </row>
    <row r="33" ht="12.75">
      <c r="A33">
        <v>79</v>
      </c>
    </row>
    <row r="34" ht="12.75">
      <c r="A34">
        <v>145</v>
      </c>
    </row>
    <row r="35" ht="12.75">
      <c r="A35">
        <v>74</v>
      </c>
    </row>
    <row r="36" ht="12.75">
      <c r="A36">
        <v>103</v>
      </c>
    </row>
    <row r="37" ht="12.75">
      <c r="A37">
        <v>91</v>
      </c>
    </row>
    <row r="38" ht="12.75">
      <c r="A38">
        <v>124</v>
      </c>
    </row>
    <row r="39" ht="12.75">
      <c r="A39">
        <v>101</v>
      </c>
    </row>
    <row r="40" ht="12.75">
      <c r="A40">
        <v>88</v>
      </c>
    </row>
    <row r="41" ht="12.75">
      <c r="A41">
        <v>100</v>
      </c>
    </row>
    <row r="42" ht="12.75">
      <c r="A42">
        <v>151</v>
      </c>
    </row>
    <row r="43" ht="12.75">
      <c r="A43">
        <v>99</v>
      </c>
    </row>
    <row r="44" ht="12.75">
      <c r="A44">
        <v>93</v>
      </c>
    </row>
    <row r="45" ht="12.75">
      <c r="A45">
        <v>106</v>
      </c>
    </row>
    <row r="46" ht="12.75">
      <c r="A46">
        <v>103</v>
      </c>
    </row>
    <row r="47" ht="12.75">
      <c r="A47">
        <v>124</v>
      </c>
    </row>
    <row r="48" ht="12.75">
      <c r="A48">
        <v>75</v>
      </c>
    </row>
    <row r="49" ht="12.75">
      <c r="A49">
        <v>75</v>
      </c>
    </row>
    <row r="50" ht="12.75">
      <c r="A50">
        <v>127</v>
      </c>
    </row>
    <row r="51" ht="12.75">
      <c r="A51">
        <v>142</v>
      </c>
    </row>
    <row r="52" ht="12.75">
      <c r="A52">
        <v>85</v>
      </c>
    </row>
    <row r="53" ht="12.75">
      <c r="A53">
        <v>102</v>
      </c>
    </row>
    <row r="54" ht="12.75">
      <c r="A54">
        <v>134</v>
      </c>
    </row>
    <row r="55" ht="12.75">
      <c r="A55">
        <v>107</v>
      </c>
    </row>
    <row r="56" ht="12.75">
      <c r="A56">
        <v>113</v>
      </c>
    </row>
    <row r="57" ht="12.75">
      <c r="A57">
        <v>89</v>
      </c>
    </row>
    <row r="58" ht="12.75">
      <c r="A58">
        <v>123</v>
      </c>
    </row>
    <row r="59" ht="12.75">
      <c r="A59">
        <v>137</v>
      </c>
    </row>
    <row r="60" ht="12.75">
      <c r="A60">
        <v>82</v>
      </c>
    </row>
    <row r="61" ht="12.75">
      <c r="A61">
        <v>72</v>
      </c>
    </row>
    <row r="62" ht="12.75">
      <c r="A62">
        <v>111</v>
      </c>
    </row>
    <row r="63" ht="12.75">
      <c r="A63">
        <v>82</v>
      </c>
    </row>
    <row r="64" ht="12.75">
      <c r="A64">
        <v>155</v>
      </c>
    </row>
    <row r="65" ht="12.75">
      <c r="A65">
        <v>149</v>
      </c>
    </row>
    <row r="66" ht="12.75">
      <c r="A66">
        <v>152</v>
      </c>
    </row>
    <row r="67" ht="12.75">
      <c r="A67">
        <v>82</v>
      </c>
    </row>
    <row r="68" ht="12.75">
      <c r="A68">
        <v>84</v>
      </c>
    </row>
    <row r="69" ht="12.75">
      <c r="A69">
        <v>126</v>
      </c>
    </row>
    <row r="70" ht="12.75">
      <c r="A70">
        <v>141</v>
      </c>
    </row>
    <row r="71" ht="12.75">
      <c r="A71">
        <v>86</v>
      </c>
    </row>
    <row r="72" ht="12.75">
      <c r="A72">
        <v>137</v>
      </c>
    </row>
    <row r="73" ht="12.75">
      <c r="A73">
        <v>78</v>
      </c>
    </row>
    <row r="74" ht="12.75">
      <c r="A74">
        <v>135</v>
      </c>
    </row>
    <row r="75" ht="12.75">
      <c r="A75">
        <v>75</v>
      </c>
    </row>
    <row r="76" ht="12.75">
      <c r="A76">
        <v>106</v>
      </c>
    </row>
    <row r="77" ht="12.75">
      <c r="A77">
        <v>110</v>
      </c>
    </row>
    <row r="78" ht="12.75">
      <c r="A78">
        <v>139</v>
      </c>
    </row>
    <row r="79" ht="12.75">
      <c r="A79">
        <v>147</v>
      </c>
    </row>
    <row r="80" ht="12.75">
      <c r="A80">
        <v>111</v>
      </c>
    </row>
    <row r="81" ht="12.75">
      <c r="A81">
        <v>139</v>
      </c>
    </row>
    <row r="82" ht="12.75">
      <c r="A82">
        <v>89</v>
      </c>
    </row>
    <row r="83" ht="12.75">
      <c r="A83">
        <v>134</v>
      </c>
    </row>
    <row r="84" ht="12.75">
      <c r="A84">
        <v>107</v>
      </c>
    </row>
    <row r="85" ht="12.75">
      <c r="A85">
        <v>151</v>
      </c>
    </row>
    <row r="86" ht="12.75">
      <c r="A86">
        <v>86</v>
      </c>
    </row>
    <row r="87" ht="12.75">
      <c r="A87">
        <v>137</v>
      </c>
    </row>
    <row r="88" ht="12.75">
      <c r="A88">
        <v>132</v>
      </c>
    </row>
    <row r="89" ht="12.75">
      <c r="A89">
        <v>137</v>
      </c>
    </row>
    <row r="90" ht="12.75">
      <c r="A90">
        <v>140</v>
      </c>
    </row>
    <row r="91" ht="12.75">
      <c r="A91">
        <v>108</v>
      </c>
    </row>
    <row r="92" ht="12.75">
      <c r="A92">
        <v>87</v>
      </c>
    </row>
    <row r="93" ht="12.75">
      <c r="A93">
        <v>137</v>
      </c>
    </row>
    <row r="94" ht="12.75">
      <c r="A94">
        <v>91</v>
      </c>
    </row>
    <row r="95" ht="12.75">
      <c r="A95">
        <v>128</v>
      </c>
    </row>
    <row r="96" ht="12.75">
      <c r="A96">
        <v>130</v>
      </c>
    </row>
    <row r="97" ht="12.75">
      <c r="A97">
        <v>92</v>
      </c>
    </row>
    <row r="98" ht="12.75">
      <c r="A98">
        <v>109</v>
      </c>
    </row>
    <row r="99" ht="12.75">
      <c r="A99">
        <v>99</v>
      </c>
    </row>
    <row r="100" ht="12.75">
      <c r="A100">
        <v>115</v>
      </c>
    </row>
    <row r="101" ht="12.75">
      <c r="A101" s="1">
        <f>SUM(A1:A100)</f>
        <v>11750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ANUJ</dc:creator>
  <cp:keywords/>
  <dc:description/>
  <cp:lastModifiedBy>wel</cp:lastModifiedBy>
  <cp:lastPrinted>2007-06-05T12:47:46Z</cp:lastPrinted>
  <dcterms:created xsi:type="dcterms:W3CDTF">2007-06-03T06:45:40Z</dcterms:created>
  <dcterms:modified xsi:type="dcterms:W3CDTF">2011-02-11T10:15:06Z</dcterms:modified>
  <cp:category/>
  <cp:version/>
  <cp:contentType/>
  <cp:contentStatus/>
</cp:coreProperties>
</file>