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<sst xmlns="http://schemas.openxmlformats.org/spreadsheetml/2006/main" count="40" uniqueCount="18">
  <si>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Lower Demand</t>
  </si>
  <si>
    <t>Upper Demand</t>
  </si>
  <si>
    <t>Agg. Demand</t>
  </si>
  <si>
    <t>Rand. No.</t>
  </si>
  <si>
    <t>Lower Level Demand</t>
  </si>
  <si>
    <t>upper level demand</t>
  </si>
  <si>
    <t>demand</t>
  </si>
  <si>
    <t>shortage</t>
  </si>
  <si>
    <t>Total</t>
  </si>
  <si>
    <t>Shortage</t>
  </si>
  <si>
    <t>30 Units</t>
  </si>
  <si>
    <t>Holding</t>
  </si>
  <si>
    <t>Unit</t>
  </si>
  <si>
    <t>Cost</t>
  </si>
  <si>
    <t>TARGET INVENTORY FOR JAIPUR BRANCH</t>
  </si>
  <si>
    <t>15 Units</t>
  </si>
  <si>
    <t>45 Units</t>
  </si>
  <si>
    <t>60 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</si>
</sst>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tabSelected="1" workbookViewId="0" topLeftCell="A1">
      <selection activeCell="V11" sqref="V11"/>
    </sheetView>
  </sheetViews>
  <sheetFormatPr defaultColWidth="9.140625" defaultRowHeight="12.75"/>
  <cols>
    <col min="1" max="1" width="4.140625" style="0" customWidth="1"/>
    <col min="3" max="3" width="7.140625" style="0" customWidth="1"/>
    <col min="4" max="4" width="6.57421875" style="0" customWidth="1"/>
    <col min="5" max="5" width="6.7109375" style="1" customWidth="1"/>
    <col min="6" max="6" width="7.00390625" style="0" customWidth="1"/>
    <col min="7" max="7" width="6.421875" style="0" customWidth="1"/>
    <col min="8" max="8" width="6.140625" style="0" customWidth="1"/>
    <col min="9" max="9" width="7.00390625" style="0" customWidth="1"/>
    <col min="10" max="10" width="7.00390625" style="1" customWidth="1"/>
    <col min="11" max="11" width="6.57421875" style="0" customWidth="1"/>
    <col min="12" max="12" width="6.421875" style="0" customWidth="1"/>
    <col min="13" max="13" width="6.00390625" style="0" customWidth="1"/>
    <col min="14" max="14" width="6.421875" style="0" customWidth="1"/>
    <col min="15" max="15" width="6.8515625" style="1" customWidth="1"/>
    <col min="16" max="16" width="6.8515625" style="0" customWidth="1"/>
    <col min="17" max="17" width="7.00390625" style="0" customWidth="1"/>
    <col min="18" max="18" width="6.421875" style="0" customWidth="1"/>
    <col min="19" max="19" width="7.140625" style="2" customWidth="1"/>
    <col min="20" max="20" width="7.140625" style="1" customWidth="1"/>
    <col min="21" max="21" width="7.00390625" style="0" customWidth="1"/>
    <col min="22" max="22" width="6.421875" style="0" customWidth="1"/>
    <col min="23" max="23" width="7.00390625" style="0" customWidth="1"/>
    <col min="24" max="24" width="7.140625" style="0" customWidth="1"/>
    <col min="25" max="25" width="7.8515625" style="0" customWidth="1"/>
  </cols>
  <sheetData>
    <row r="1" spans="1:25" ht="12.75">
      <c r="A1" s="11" t="s">
        <v>14</v>
      </c>
      <c r="B1" s="11"/>
      <c r="C1" s="11"/>
      <c r="D1" s="11"/>
      <c r="E1" s="11"/>
      <c r="F1" s="11"/>
      <c r="G1" s="1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>
      <c r="A3" s="4" t="s">
        <v>0</v>
      </c>
      <c r="B3" s="4"/>
      <c r="C3" s="3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>
      <c r="A4" s="4" t="s">
        <v>1</v>
      </c>
      <c r="B4" s="4"/>
      <c r="C4" s="3">
        <v>30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4" t="s">
        <v>2</v>
      </c>
      <c r="B5" s="4"/>
      <c r="C5" s="3">
        <v>28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3"/>
      <c r="B7" s="3" t="s">
        <v>3</v>
      </c>
      <c r="C7" s="3" t="s">
        <v>4</v>
      </c>
      <c r="D7" s="3" t="s">
        <v>5</v>
      </c>
      <c r="E7" s="3" t="s">
        <v>6</v>
      </c>
      <c r="F7" s="10" t="s">
        <v>15</v>
      </c>
      <c r="G7" s="10"/>
      <c r="H7" s="10"/>
      <c r="I7" s="10"/>
      <c r="J7" s="10"/>
      <c r="K7" s="10" t="s">
        <v>10</v>
      </c>
      <c r="L7" s="10"/>
      <c r="M7" s="10"/>
      <c r="N7" s="10"/>
      <c r="O7" s="10"/>
      <c r="P7" s="10" t="s">
        <v>16</v>
      </c>
      <c r="Q7" s="10"/>
      <c r="R7" s="10"/>
      <c r="S7" s="10"/>
      <c r="T7" s="10"/>
      <c r="U7" s="10" t="s">
        <v>17</v>
      </c>
      <c r="V7" s="10"/>
      <c r="W7" s="10"/>
      <c r="X7" s="10"/>
      <c r="Y7" s="10"/>
    </row>
    <row r="8" spans="1:25" ht="12.75">
      <c r="A8" s="3"/>
      <c r="B8" s="3"/>
      <c r="C8" s="3"/>
      <c r="D8" s="3"/>
      <c r="E8" s="3"/>
      <c r="F8" s="10" t="s">
        <v>11</v>
      </c>
      <c r="G8" s="10"/>
      <c r="H8" s="10" t="s">
        <v>7</v>
      </c>
      <c r="I8" s="10"/>
      <c r="J8" s="5" t="s">
        <v>8</v>
      </c>
      <c r="K8" s="10" t="s">
        <v>11</v>
      </c>
      <c r="L8" s="10"/>
      <c r="M8" s="10" t="s">
        <v>9</v>
      </c>
      <c r="N8" s="10"/>
      <c r="O8" s="5" t="s">
        <v>8</v>
      </c>
      <c r="P8" s="10" t="s">
        <v>11</v>
      </c>
      <c r="Q8" s="10"/>
      <c r="R8" s="10" t="s">
        <v>9</v>
      </c>
      <c r="S8" s="10"/>
      <c r="T8" s="5" t="s">
        <v>8</v>
      </c>
      <c r="U8" s="10" t="s">
        <v>11</v>
      </c>
      <c r="V8" s="10"/>
      <c r="W8" s="10" t="s">
        <v>9</v>
      </c>
      <c r="X8" s="10"/>
      <c r="Y8" s="5" t="s">
        <v>8</v>
      </c>
    </row>
    <row r="9" spans="1:25" ht="12.75">
      <c r="A9" s="3"/>
      <c r="B9" s="3"/>
      <c r="C9" s="3"/>
      <c r="D9" s="3"/>
      <c r="E9" s="3"/>
      <c r="F9" s="5" t="s">
        <v>12</v>
      </c>
      <c r="G9" s="5" t="s">
        <v>13</v>
      </c>
      <c r="H9" s="5" t="s">
        <v>12</v>
      </c>
      <c r="I9" s="5" t="s">
        <v>13</v>
      </c>
      <c r="J9" s="5"/>
      <c r="K9" s="5" t="s">
        <v>12</v>
      </c>
      <c r="L9" s="5" t="s">
        <v>13</v>
      </c>
      <c r="M9" s="5" t="s">
        <v>12</v>
      </c>
      <c r="N9" s="5" t="s">
        <v>13</v>
      </c>
      <c r="O9" s="5"/>
      <c r="P9" s="5" t="s">
        <v>12</v>
      </c>
      <c r="Q9" s="5" t="s">
        <v>13</v>
      </c>
      <c r="R9" s="5" t="s">
        <v>12</v>
      </c>
      <c r="S9" s="5" t="s">
        <v>13</v>
      </c>
      <c r="T9" s="5"/>
      <c r="U9" s="5" t="s">
        <v>12</v>
      </c>
      <c r="V9" s="5" t="s">
        <v>13</v>
      </c>
      <c r="W9" s="5" t="s">
        <v>12</v>
      </c>
      <c r="X9" s="5" t="s">
        <v>13</v>
      </c>
      <c r="Y9" s="5"/>
    </row>
    <row r="10" spans="1:25" ht="12.75">
      <c r="A10" s="3"/>
      <c r="B10" s="3"/>
      <c r="C10" s="3"/>
      <c r="D10" s="3"/>
      <c r="E10" s="3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>
      <c r="A11" s="3">
        <v>1</v>
      </c>
      <c r="B11" s="3">
        <v>0.43664779499704665</v>
      </c>
      <c r="C11" s="3">
        <v>10</v>
      </c>
      <c r="D11" s="3">
        <v>30</v>
      </c>
      <c r="E11" s="6">
        <f aca="true" t="shared" si="0" ref="E11:E28">C11+(D11-C11)*B11</f>
        <v>18.732955899940933</v>
      </c>
      <c r="F11" s="7">
        <f>IF(E11&gt;15,0,15-E11)</f>
        <v>0</v>
      </c>
      <c r="G11" s="6">
        <f>2.5*F11</f>
        <v>0</v>
      </c>
      <c r="H11" s="6">
        <f>IF(E11&gt;15,E11-15,0)</f>
        <v>3.732955899940933</v>
      </c>
      <c r="I11" s="6">
        <f>H11*50</f>
        <v>186.64779499704665</v>
      </c>
      <c r="J11" s="6">
        <f>I11+G11</f>
        <v>186.64779499704665</v>
      </c>
      <c r="K11" s="7">
        <f>IF(E11&gt;30,0,30-E11)</f>
        <v>11.267044100059067</v>
      </c>
      <c r="L11" s="7">
        <f>K11*2.5</f>
        <v>28.167610250147668</v>
      </c>
      <c r="M11" s="7">
        <f>IF(E11&gt;30,E11-30,0)</f>
        <v>0</v>
      </c>
      <c r="N11" s="7">
        <f>M11*50</f>
        <v>0</v>
      </c>
      <c r="O11" s="7">
        <f>L11+N11</f>
        <v>28.167610250147668</v>
      </c>
      <c r="P11" s="7">
        <f>IF(E11&gt;45,0,45-E11)</f>
        <v>26.267044100059067</v>
      </c>
      <c r="Q11" s="6">
        <f>P11*2.5</f>
        <v>65.66761025014767</v>
      </c>
      <c r="R11" s="6">
        <f>IF(E11&gt;45,E11-45,0)</f>
        <v>0</v>
      </c>
      <c r="S11" s="6">
        <f>R11*50</f>
        <v>0</v>
      </c>
      <c r="T11" s="6">
        <f>S11+Q11</f>
        <v>65.66761025014767</v>
      </c>
      <c r="U11" s="7">
        <f>IF(E11&gt;60,0,60-E11)</f>
        <v>41.26704410005907</v>
      </c>
      <c r="V11" s="6">
        <f>U11*2.5</f>
        <v>103.16761025014767</v>
      </c>
      <c r="W11" s="6">
        <f>IF(E11&gt;60,E11-60,0)</f>
        <v>0</v>
      </c>
      <c r="X11" s="6">
        <f>W11*50</f>
        <v>0</v>
      </c>
      <c r="Y11" s="6">
        <f>X11+V11</f>
        <v>103.16761025014767</v>
      </c>
    </row>
    <row r="12" spans="1:25" ht="12.75">
      <c r="A12" s="3">
        <v>2</v>
      </c>
      <c r="B12" s="3">
        <v>0.808916122331119</v>
      </c>
      <c r="C12" s="3">
        <v>10</v>
      </c>
      <c r="D12" s="3">
        <v>30</v>
      </c>
      <c r="E12" s="6">
        <f t="shared" si="0"/>
        <v>26.17832244662238</v>
      </c>
      <c r="F12" s="7">
        <f aca="true" t="shared" si="1" ref="F12:F75">IF(E12&gt;15,0,15-E12)</f>
        <v>0</v>
      </c>
      <c r="G12" s="6">
        <f aca="true" t="shared" si="2" ref="G12:G75">2.5*F12</f>
        <v>0</v>
      </c>
      <c r="H12" s="6">
        <f aca="true" t="shared" si="3" ref="H12:H75">IF(E12&gt;15,E12-15,0)</f>
        <v>11.178322446622381</v>
      </c>
      <c r="I12" s="6">
        <f aca="true" t="shared" si="4" ref="I12:I75">H12*50</f>
        <v>558.916122331119</v>
      </c>
      <c r="J12" s="6">
        <f aca="true" t="shared" si="5" ref="J12:J75">I12+G12</f>
        <v>558.916122331119</v>
      </c>
      <c r="K12" s="7">
        <f aca="true" t="shared" si="6" ref="K12:K75">IF(E12&gt;30,0,30-E12)</f>
        <v>3.8216775533776186</v>
      </c>
      <c r="L12" s="7">
        <f aca="true" t="shared" si="7" ref="L12:L75">K12*2.5</f>
        <v>9.554193883444047</v>
      </c>
      <c r="M12" s="7">
        <f aca="true" t="shared" si="8" ref="M12:M75">IF(E12&gt;30,E12-30,0)</f>
        <v>0</v>
      </c>
      <c r="N12" s="7">
        <f aca="true" t="shared" si="9" ref="N12:N75">M12*50</f>
        <v>0</v>
      </c>
      <c r="O12" s="7">
        <f aca="true" t="shared" si="10" ref="O12:O75">L12+N12</f>
        <v>9.554193883444047</v>
      </c>
      <c r="P12" s="7">
        <f aca="true" t="shared" si="11" ref="P12:P75">IF(E12&gt;45,0,45-E12)</f>
        <v>18.82167755337762</v>
      </c>
      <c r="Q12" s="6">
        <f aca="true" t="shared" si="12" ref="Q12:Q75">P12*2.5</f>
        <v>47.05419388344404</v>
      </c>
      <c r="R12" s="6">
        <f aca="true" t="shared" si="13" ref="R12:R75">IF(E12&gt;45,E12-45,0)</f>
        <v>0</v>
      </c>
      <c r="S12" s="6">
        <f aca="true" t="shared" si="14" ref="S12:S75">R12*50</f>
        <v>0</v>
      </c>
      <c r="T12" s="6">
        <f aca="true" t="shared" si="15" ref="T12:T75">S12+Q12</f>
        <v>47.05419388344404</v>
      </c>
      <c r="U12" s="7">
        <f aca="true" t="shared" si="16" ref="U12:U75">IF(E12&gt;60,0,60-E12)</f>
        <v>33.82167755337762</v>
      </c>
      <c r="V12" s="6">
        <f aca="true" t="shared" si="17" ref="V12:V75">U12*2.5</f>
        <v>84.55419388344404</v>
      </c>
      <c r="W12" s="6">
        <f aca="true" t="shared" si="18" ref="W12:W75">IF(E12&gt;60,E12-60,0)</f>
        <v>0</v>
      </c>
      <c r="X12" s="6">
        <f aca="true" t="shared" si="19" ref="X12:X75">W12*50</f>
        <v>0</v>
      </c>
      <c r="Y12" s="6">
        <f aca="true" t="shared" si="20" ref="Y12:Y75">X12+V12</f>
        <v>84.55419388344404</v>
      </c>
    </row>
    <row r="13" spans="1:25" ht="12.75">
      <c r="A13" s="3">
        <v>3</v>
      </c>
      <c r="B13" s="3">
        <v>0.5765644139195101</v>
      </c>
      <c r="C13" s="3">
        <v>10</v>
      </c>
      <c r="D13" s="3">
        <v>30</v>
      </c>
      <c r="E13" s="6">
        <f t="shared" si="0"/>
        <v>21.5312882783902</v>
      </c>
      <c r="F13" s="7">
        <f t="shared" si="1"/>
        <v>0</v>
      </c>
      <c r="G13" s="6">
        <f t="shared" si="2"/>
        <v>0</v>
      </c>
      <c r="H13" s="6">
        <f t="shared" si="3"/>
        <v>6.5312882783902</v>
      </c>
      <c r="I13" s="6">
        <f t="shared" si="4"/>
        <v>326.56441391951</v>
      </c>
      <c r="J13" s="6">
        <f t="shared" si="5"/>
        <v>326.56441391951</v>
      </c>
      <c r="K13" s="7">
        <f t="shared" si="6"/>
        <v>8.4687117216098</v>
      </c>
      <c r="L13" s="7">
        <f t="shared" si="7"/>
        <v>21.1717793040245</v>
      </c>
      <c r="M13" s="7">
        <f t="shared" si="8"/>
        <v>0</v>
      </c>
      <c r="N13" s="7">
        <f t="shared" si="9"/>
        <v>0</v>
      </c>
      <c r="O13" s="7">
        <f t="shared" si="10"/>
        <v>21.1717793040245</v>
      </c>
      <c r="P13" s="7">
        <f t="shared" si="11"/>
        <v>23.4687117216098</v>
      </c>
      <c r="Q13" s="6">
        <f t="shared" si="12"/>
        <v>58.6717793040245</v>
      </c>
      <c r="R13" s="6">
        <f t="shared" si="13"/>
        <v>0</v>
      </c>
      <c r="S13" s="6">
        <f t="shared" si="14"/>
        <v>0</v>
      </c>
      <c r="T13" s="6">
        <f t="shared" si="15"/>
        <v>58.6717793040245</v>
      </c>
      <c r="U13" s="7">
        <f t="shared" si="16"/>
        <v>38.4687117216098</v>
      </c>
      <c r="V13" s="6">
        <f t="shared" si="17"/>
        <v>96.1717793040245</v>
      </c>
      <c r="W13" s="6">
        <f t="shared" si="18"/>
        <v>0</v>
      </c>
      <c r="X13" s="6">
        <f t="shared" si="19"/>
        <v>0</v>
      </c>
      <c r="Y13" s="6">
        <f t="shared" si="20"/>
        <v>96.1717793040245</v>
      </c>
    </row>
    <row r="14" spans="1:25" ht="12.75">
      <c r="A14" s="3">
        <v>4</v>
      </c>
      <c r="B14" s="3">
        <v>0.6504361035084663</v>
      </c>
      <c r="C14" s="3">
        <v>10</v>
      </c>
      <c r="D14" s="3">
        <v>30</v>
      </c>
      <c r="E14" s="6">
        <f t="shared" si="0"/>
        <v>23.008722070169327</v>
      </c>
      <c r="F14" s="7">
        <f t="shared" si="1"/>
        <v>0</v>
      </c>
      <c r="G14" s="6">
        <f t="shared" si="2"/>
        <v>0</v>
      </c>
      <c r="H14" s="6">
        <f t="shared" si="3"/>
        <v>8.008722070169327</v>
      </c>
      <c r="I14" s="6">
        <f t="shared" si="4"/>
        <v>400.4361035084663</v>
      </c>
      <c r="J14" s="6">
        <f t="shared" si="5"/>
        <v>400.4361035084663</v>
      </c>
      <c r="K14" s="7">
        <f t="shared" si="6"/>
        <v>6.991277929830673</v>
      </c>
      <c r="L14" s="7">
        <f t="shared" si="7"/>
        <v>17.478194824576683</v>
      </c>
      <c r="M14" s="7">
        <f t="shared" si="8"/>
        <v>0</v>
      </c>
      <c r="N14" s="7">
        <f t="shared" si="9"/>
        <v>0</v>
      </c>
      <c r="O14" s="7">
        <f t="shared" si="10"/>
        <v>17.478194824576683</v>
      </c>
      <c r="P14" s="7">
        <f t="shared" si="11"/>
        <v>21.991277929830673</v>
      </c>
      <c r="Q14" s="6">
        <f t="shared" si="12"/>
        <v>54.97819482457668</v>
      </c>
      <c r="R14" s="6">
        <f t="shared" si="13"/>
        <v>0</v>
      </c>
      <c r="S14" s="6">
        <f t="shared" si="14"/>
        <v>0</v>
      </c>
      <c r="T14" s="6">
        <f t="shared" si="15"/>
        <v>54.97819482457668</v>
      </c>
      <c r="U14" s="7">
        <f t="shared" si="16"/>
        <v>36.99127792983067</v>
      </c>
      <c r="V14" s="6">
        <f t="shared" si="17"/>
        <v>92.47819482457669</v>
      </c>
      <c r="W14" s="6">
        <f t="shared" si="18"/>
        <v>0</v>
      </c>
      <c r="X14" s="6">
        <f t="shared" si="19"/>
        <v>0</v>
      </c>
      <c r="Y14" s="6">
        <f t="shared" si="20"/>
        <v>92.47819482457669</v>
      </c>
    </row>
    <row r="15" spans="1:25" ht="12.75">
      <c r="A15" s="3">
        <v>5</v>
      </c>
      <c r="B15" s="3">
        <v>0.1442995566471077</v>
      </c>
      <c r="C15" s="3">
        <v>10</v>
      </c>
      <c r="D15" s="3">
        <v>30</v>
      </c>
      <c r="E15" s="6">
        <f t="shared" si="0"/>
        <v>12.885991132942154</v>
      </c>
      <c r="F15" s="7">
        <f t="shared" si="1"/>
        <v>2.114008867057846</v>
      </c>
      <c r="G15" s="6">
        <f t="shared" si="2"/>
        <v>5.285022167644615</v>
      </c>
      <c r="H15" s="6">
        <f t="shared" si="3"/>
        <v>0</v>
      </c>
      <c r="I15" s="6">
        <f t="shared" si="4"/>
        <v>0</v>
      </c>
      <c r="J15" s="6">
        <f t="shared" si="5"/>
        <v>5.285022167644615</v>
      </c>
      <c r="K15" s="7">
        <f t="shared" si="6"/>
        <v>17.114008867057848</v>
      </c>
      <c r="L15" s="7">
        <f t="shared" si="7"/>
        <v>42.78502216764462</v>
      </c>
      <c r="M15" s="7">
        <f t="shared" si="8"/>
        <v>0</v>
      </c>
      <c r="N15" s="7">
        <f t="shared" si="9"/>
        <v>0</v>
      </c>
      <c r="O15" s="7">
        <f t="shared" si="10"/>
        <v>42.78502216764462</v>
      </c>
      <c r="P15" s="7">
        <f t="shared" si="11"/>
        <v>32.11400886705785</v>
      </c>
      <c r="Q15" s="6">
        <f t="shared" si="12"/>
        <v>80.28502216764463</v>
      </c>
      <c r="R15" s="6">
        <f t="shared" si="13"/>
        <v>0</v>
      </c>
      <c r="S15" s="6">
        <f t="shared" si="14"/>
        <v>0</v>
      </c>
      <c r="T15" s="6">
        <f t="shared" si="15"/>
        <v>80.28502216764463</v>
      </c>
      <c r="U15" s="7">
        <f t="shared" si="16"/>
        <v>47.11400886705785</v>
      </c>
      <c r="V15" s="6">
        <f t="shared" si="17"/>
        <v>117.78502216764463</v>
      </c>
      <c r="W15" s="6">
        <f t="shared" si="18"/>
        <v>0</v>
      </c>
      <c r="X15" s="6">
        <f t="shared" si="19"/>
        <v>0</v>
      </c>
      <c r="Y15" s="6">
        <f t="shared" si="20"/>
        <v>117.78502216764463</v>
      </c>
    </row>
    <row r="16" spans="1:25" ht="12.75">
      <c r="A16" s="3">
        <v>6</v>
      </c>
      <c r="B16" s="3">
        <v>0.3772728312446849</v>
      </c>
      <c r="C16" s="3">
        <v>10</v>
      </c>
      <c r="D16" s="3">
        <v>30</v>
      </c>
      <c r="E16" s="6">
        <f t="shared" si="0"/>
        <v>17.5454566248937</v>
      </c>
      <c r="F16" s="7">
        <f t="shared" si="1"/>
        <v>0</v>
      </c>
      <c r="G16" s="6">
        <f t="shared" si="2"/>
        <v>0</v>
      </c>
      <c r="H16" s="6">
        <f t="shared" si="3"/>
        <v>2.545456624893699</v>
      </c>
      <c r="I16" s="6">
        <f t="shared" si="4"/>
        <v>127.27283124468497</v>
      </c>
      <c r="J16" s="6">
        <f t="shared" si="5"/>
        <v>127.27283124468497</v>
      </c>
      <c r="K16" s="7">
        <f t="shared" si="6"/>
        <v>12.4545433751063</v>
      </c>
      <c r="L16" s="7">
        <f t="shared" si="7"/>
        <v>31.13635843776575</v>
      </c>
      <c r="M16" s="7">
        <f t="shared" si="8"/>
        <v>0</v>
      </c>
      <c r="N16" s="7">
        <f t="shared" si="9"/>
        <v>0</v>
      </c>
      <c r="O16" s="7">
        <f t="shared" si="10"/>
        <v>31.13635843776575</v>
      </c>
      <c r="P16" s="7">
        <f t="shared" si="11"/>
        <v>27.4545433751063</v>
      </c>
      <c r="Q16" s="6">
        <f t="shared" si="12"/>
        <v>68.63635843776575</v>
      </c>
      <c r="R16" s="6">
        <f t="shared" si="13"/>
        <v>0</v>
      </c>
      <c r="S16" s="6">
        <f t="shared" si="14"/>
        <v>0</v>
      </c>
      <c r="T16" s="6">
        <f t="shared" si="15"/>
        <v>68.63635843776575</v>
      </c>
      <c r="U16" s="7">
        <f t="shared" si="16"/>
        <v>42.4545433751063</v>
      </c>
      <c r="V16" s="6">
        <f t="shared" si="17"/>
        <v>106.13635843776575</v>
      </c>
      <c r="W16" s="6">
        <f t="shared" si="18"/>
        <v>0</v>
      </c>
      <c r="X16" s="6">
        <f t="shared" si="19"/>
        <v>0</v>
      </c>
      <c r="Y16" s="6">
        <f t="shared" si="20"/>
        <v>106.13635843776575</v>
      </c>
    </row>
    <row r="17" spans="1:25" ht="12.75">
      <c r="A17" s="3">
        <v>7</v>
      </c>
      <c r="B17" s="3">
        <v>0.40780265405054195</v>
      </c>
      <c r="C17" s="3">
        <v>10</v>
      </c>
      <c r="D17" s="3">
        <v>30</v>
      </c>
      <c r="E17" s="6">
        <f t="shared" si="0"/>
        <v>18.15605308101084</v>
      </c>
      <c r="F17" s="7">
        <f t="shared" si="1"/>
        <v>0</v>
      </c>
      <c r="G17" s="6">
        <f t="shared" si="2"/>
        <v>0</v>
      </c>
      <c r="H17" s="6">
        <f t="shared" si="3"/>
        <v>3.156053081010839</v>
      </c>
      <c r="I17" s="6">
        <f t="shared" si="4"/>
        <v>157.80265405054195</v>
      </c>
      <c r="J17" s="6">
        <f t="shared" si="5"/>
        <v>157.80265405054195</v>
      </c>
      <c r="K17" s="7">
        <f t="shared" si="6"/>
        <v>11.843946918989161</v>
      </c>
      <c r="L17" s="7">
        <f t="shared" si="7"/>
        <v>29.609867297472903</v>
      </c>
      <c r="M17" s="7">
        <f t="shared" si="8"/>
        <v>0</v>
      </c>
      <c r="N17" s="7">
        <f t="shared" si="9"/>
        <v>0</v>
      </c>
      <c r="O17" s="7">
        <f t="shared" si="10"/>
        <v>29.609867297472903</v>
      </c>
      <c r="P17" s="7">
        <f t="shared" si="11"/>
        <v>26.84394691898916</v>
      </c>
      <c r="Q17" s="6">
        <f t="shared" si="12"/>
        <v>67.1098672974729</v>
      </c>
      <c r="R17" s="6">
        <f t="shared" si="13"/>
        <v>0</v>
      </c>
      <c r="S17" s="6">
        <f t="shared" si="14"/>
        <v>0</v>
      </c>
      <c r="T17" s="6">
        <f t="shared" si="15"/>
        <v>67.1098672974729</v>
      </c>
      <c r="U17" s="7">
        <f t="shared" si="16"/>
        <v>41.84394691898916</v>
      </c>
      <c r="V17" s="6">
        <f t="shared" si="17"/>
        <v>104.6098672974729</v>
      </c>
      <c r="W17" s="6">
        <f t="shared" si="18"/>
        <v>0</v>
      </c>
      <c r="X17" s="6">
        <f t="shared" si="19"/>
        <v>0</v>
      </c>
      <c r="Y17" s="6">
        <f t="shared" si="20"/>
        <v>104.6098672974729</v>
      </c>
    </row>
    <row r="18" spans="1:25" ht="12.75">
      <c r="A18" s="3">
        <v>8</v>
      </c>
      <c r="B18" s="3">
        <v>0.2411924303724533</v>
      </c>
      <c r="C18" s="3">
        <v>10</v>
      </c>
      <c r="D18" s="3">
        <v>30</v>
      </c>
      <c r="E18" s="6">
        <f t="shared" si="0"/>
        <v>14.823848607449065</v>
      </c>
      <c r="F18" s="7">
        <f t="shared" si="1"/>
        <v>0.17615139255093482</v>
      </c>
      <c r="G18" s="6">
        <f t="shared" si="2"/>
        <v>0.44037848137733704</v>
      </c>
      <c r="H18" s="6">
        <f t="shared" si="3"/>
        <v>0</v>
      </c>
      <c r="I18" s="6">
        <f t="shared" si="4"/>
        <v>0</v>
      </c>
      <c r="J18" s="6">
        <f t="shared" si="5"/>
        <v>0.44037848137733704</v>
      </c>
      <c r="K18" s="7">
        <f t="shared" si="6"/>
        <v>15.176151392550935</v>
      </c>
      <c r="L18" s="7">
        <f t="shared" si="7"/>
        <v>37.94037848137734</v>
      </c>
      <c r="M18" s="7">
        <f t="shared" si="8"/>
        <v>0</v>
      </c>
      <c r="N18" s="7">
        <f t="shared" si="9"/>
        <v>0</v>
      </c>
      <c r="O18" s="7">
        <f t="shared" si="10"/>
        <v>37.94037848137734</v>
      </c>
      <c r="P18" s="7">
        <f t="shared" si="11"/>
        <v>30.176151392550935</v>
      </c>
      <c r="Q18" s="6">
        <f t="shared" si="12"/>
        <v>75.44037848137734</v>
      </c>
      <c r="R18" s="6">
        <f t="shared" si="13"/>
        <v>0</v>
      </c>
      <c r="S18" s="6">
        <f t="shared" si="14"/>
        <v>0</v>
      </c>
      <c r="T18" s="6">
        <f t="shared" si="15"/>
        <v>75.44037848137734</v>
      </c>
      <c r="U18" s="7">
        <f t="shared" si="16"/>
        <v>45.176151392550935</v>
      </c>
      <c r="V18" s="6">
        <f t="shared" si="17"/>
        <v>112.94037848137734</v>
      </c>
      <c r="W18" s="6">
        <f t="shared" si="18"/>
        <v>0</v>
      </c>
      <c r="X18" s="6">
        <f t="shared" si="19"/>
        <v>0</v>
      </c>
      <c r="Y18" s="6">
        <f t="shared" si="20"/>
        <v>112.94037848137734</v>
      </c>
    </row>
    <row r="19" spans="1:25" ht="12.75">
      <c r="A19" s="3">
        <v>9</v>
      </c>
      <c r="B19" s="3">
        <v>0.962185687863895</v>
      </c>
      <c r="C19" s="3">
        <v>10</v>
      </c>
      <c r="D19" s="3">
        <v>30</v>
      </c>
      <c r="E19" s="6">
        <f t="shared" si="0"/>
        <v>29.243713757277902</v>
      </c>
      <c r="F19" s="7">
        <f t="shared" si="1"/>
        <v>0</v>
      </c>
      <c r="G19" s="6">
        <f t="shared" si="2"/>
        <v>0</v>
      </c>
      <c r="H19" s="6">
        <f t="shared" si="3"/>
        <v>14.243713757277902</v>
      </c>
      <c r="I19" s="6">
        <f t="shared" si="4"/>
        <v>712.185687863895</v>
      </c>
      <c r="J19" s="6">
        <f t="shared" si="5"/>
        <v>712.185687863895</v>
      </c>
      <c r="K19" s="7">
        <f t="shared" si="6"/>
        <v>0.7562862427220978</v>
      </c>
      <c r="L19" s="7">
        <f t="shared" si="7"/>
        <v>1.8907156068052444</v>
      </c>
      <c r="M19" s="7">
        <f t="shared" si="8"/>
        <v>0</v>
      </c>
      <c r="N19" s="7">
        <f t="shared" si="9"/>
        <v>0</v>
      </c>
      <c r="O19" s="7">
        <f t="shared" si="10"/>
        <v>1.8907156068052444</v>
      </c>
      <c r="P19" s="7">
        <f t="shared" si="11"/>
        <v>15.756286242722098</v>
      </c>
      <c r="Q19" s="6">
        <f t="shared" si="12"/>
        <v>39.390715606805244</v>
      </c>
      <c r="R19" s="6">
        <f t="shared" si="13"/>
        <v>0</v>
      </c>
      <c r="S19" s="6">
        <f t="shared" si="14"/>
        <v>0</v>
      </c>
      <c r="T19" s="6">
        <f t="shared" si="15"/>
        <v>39.390715606805244</v>
      </c>
      <c r="U19" s="7">
        <f t="shared" si="16"/>
        <v>30.756286242722098</v>
      </c>
      <c r="V19" s="6">
        <f t="shared" si="17"/>
        <v>76.89071560680524</v>
      </c>
      <c r="W19" s="6">
        <f t="shared" si="18"/>
        <v>0</v>
      </c>
      <c r="X19" s="6">
        <f t="shared" si="19"/>
        <v>0</v>
      </c>
      <c r="Y19" s="6">
        <f t="shared" si="20"/>
        <v>76.89071560680524</v>
      </c>
    </row>
    <row r="20" spans="1:25" ht="12.75">
      <c r="A20" s="3">
        <v>10</v>
      </c>
      <c r="B20" s="3">
        <v>0.836967511313019</v>
      </c>
      <c r="C20" s="3">
        <v>10</v>
      </c>
      <c r="D20" s="3">
        <v>30</v>
      </c>
      <c r="E20" s="6">
        <f t="shared" si="0"/>
        <v>26.73935022626038</v>
      </c>
      <c r="F20" s="7">
        <f t="shared" si="1"/>
        <v>0</v>
      </c>
      <c r="G20" s="6">
        <f t="shared" si="2"/>
        <v>0</v>
      </c>
      <c r="H20" s="6">
        <f t="shared" si="3"/>
        <v>11.739350226260381</v>
      </c>
      <c r="I20" s="6">
        <f t="shared" si="4"/>
        <v>586.967511313019</v>
      </c>
      <c r="J20" s="6">
        <f t="shared" si="5"/>
        <v>586.967511313019</v>
      </c>
      <c r="K20" s="7">
        <f t="shared" si="6"/>
        <v>3.260649773739619</v>
      </c>
      <c r="L20" s="7">
        <f t="shared" si="7"/>
        <v>8.151624434349047</v>
      </c>
      <c r="M20" s="7">
        <f t="shared" si="8"/>
        <v>0</v>
      </c>
      <c r="N20" s="7">
        <f t="shared" si="9"/>
        <v>0</v>
      </c>
      <c r="O20" s="7">
        <f t="shared" si="10"/>
        <v>8.151624434349047</v>
      </c>
      <c r="P20" s="7">
        <f t="shared" si="11"/>
        <v>18.26064977373962</v>
      </c>
      <c r="Q20" s="6">
        <f t="shared" si="12"/>
        <v>45.651624434349046</v>
      </c>
      <c r="R20" s="6">
        <f t="shared" si="13"/>
        <v>0</v>
      </c>
      <c r="S20" s="6">
        <f t="shared" si="14"/>
        <v>0</v>
      </c>
      <c r="T20" s="6">
        <f t="shared" si="15"/>
        <v>45.651624434349046</v>
      </c>
      <c r="U20" s="7">
        <f t="shared" si="16"/>
        <v>33.260649773739615</v>
      </c>
      <c r="V20" s="6">
        <f t="shared" si="17"/>
        <v>83.15162443434903</v>
      </c>
      <c r="W20" s="6">
        <f t="shared" si="18"/>
        <v>0</v>
      </c>
      <c r="X20" s="6">
        <f t="shared" si="19"/>
        <v>0</v>
      </c>
      <c r="Y20" s="6">
        <f t="shared" si="20"/>
        <v>83.15162443434903</v>
      </c>
    </row>
    <row r="21" spans="1:25" ht="12.75">
      <c r="A21" s="3">
        <v>11</v>
      </c>
      <c r="B21" s="3">
        <v>0.06925560516011409</v>
      </c>
      <c r="C21" s="3">
        <v>10</v>
      </c>
      <c r="D21" s="3">
        <v>30</v>
      </c>
      <c r="E21" s="6">
        <f t="shared" si="0"/>
        <v>11.385112103202282</v>
      </c>
      <c r="F21" s="7">
        <f t="shared" si="1"/>
        <v>3.6148878967977183</v>
      </c>
      <c r="G21" s="6">
        <f t="shared" si="2"/>
        <v>9.037219741994296</v>
      </c>
      <c r="H21" s="6">
        <f t="shared" si="3"/>
        <v>0</v>
      </c>
      <c r="I21" s="6">
        <f t="shared" si="4"/>
        <v>0</v>
      </c>
      <c r="J21" s="6">
        <f t="shared" si="5"/>
        <v>9.037219741994296</v>
      </c>
      <c r="K21" s="7">
        <f t="shared" si="6"/>
        <v>18.61488789679772</v>
      </c>
      <c r="L21" s="7">
        <f t="shared" si="7"/>
        <v>46.53721974199429</v>
      </c>
      <c r="M21" s="7">
        <f t="shared" si="8"/>
        <v>0</v>
      </c>
      <c r="N21" s="7">
        <f t="shared" si="9"/>
        <v>0</v>
      </c>
      <c r="O21" s="7">
        <f t="shared" si="10"/>
        <v>46.53721974199429</v>
      </c>
      <c r="P21" s="7">
        <f t="shared" si="11"/>
        <v>33.61488789679772</v>
      </c>
      <c r="Q21" s="6">
        <f t="shared" si="12"/>
        <v>84.03721974199429</v>
      </c>
      <c r="R21" s="6">
        <f t="shared" si="13"/>
        <v>0</v>
      </c>
      <c r="S21" s="6">
        <f t="shared" si="14"/>
        <v>0</v>
      </c>
      <c r="T21" s="6">
        <f t="shared" si="15"/>
        <v>84.03721974199429</v>
      </c>
      <c r="U21" s="7">
        <f t="shared" si="16"/>
        <v>48.61488789679772</v>
      </c>
      <c r="V21" s="6">
        <f t="shared" si="17"/>
        <v>121.53721974199429</v>
      </c>
      <c r="W21" s="6">
        <f t="shared" si="18"/>
        <v>0</v>
      </c>
      <c r="X21" s="6">
        <f t="shared" si="19"/>
        <v>0</v>
      </c>
      <c r="Y21" s="6">
        <f t="shared" si="20"/>
        <v>121.53721974199429</v>
      </c>
    </row>
    <row r="22" spans="1:25" ht="12.75">
      <c r="A22" s="3">
        <v>12</v>
      </c>
      <c r="B22" s="3">
        <v>0.37062527748044366</v>
      </c>
      <c r="C22" s="3">
        <v>10</v>
      </c>
      <c r="D22" s="3">
        <v>30</v>
      </c>
      <c r="E22" s="6">
        <f t="shared" si="0"/>
        <v>17.412505549608873</v>
      </c>
      <c r="F22" s="7">
        <f t="shared" si="1"/>
        <v>0</v>
      </c>
      <c r="G22" s="6">
        <f t="shared" si="2"/>
        <v>0</v>
      </c>
      <c r="H22" s="6">
        <f t="shared" si="3"/>
        <v>2.4125055496088734</v>
      </c>
      <c r="I22" s="6">
        <f t="shared" si="4"/>
        <v>120.62527748044367</v>
      </c>
      <c r="J22" s="6">
        <f t="shared" si="5"/>
        <v>120.62527748044367</v>
      </c>
      <c r="K22" s="7">
        <f t="shared" si="6"/>
        <v>12.587494450391127</v>
      </c>
      <c r="L22" s="7">
        <f t="shared" si="7"/>
        <v>31.468736125977816</v>
      </c>
      <c r="M22" s="7">
        <f t="shared" si="8"/>
        <v>0</v>
      </c>
      <c r="N22" s="7">
        <f t="shared" si="9"/>
        <v>0</v>
      </c>
      <c r="O22" s="7">
        <f t="shared" si="10"/>
        <v>31.468736125977816</v>
      </c>
      <c r="P22" s="7">
        <f t="shared" si="11"/>
        <v>27.587494450391127</v>
      </c>
      <c r="Q22" s="6">
        <f t="shared" si="12"/>
        <v>68.96873612597781</v>
      </c>
      <c r="R22" s="6">
        <f t="shared" si="13"/>
        <v>0</v>
      </c>
      <c r="S22" s="6">
        <f t="shared" si="14"/>
        <v>0</v>
      </c>
      <c r="T22" s="6">
        <f t="shared" si="15"/>
        <v>68.96873612597781</v>
      </c>
      <c r="U22" s="7">
        <f t="shared" si="16"/>
        <v>42.58749445039113</v>
      </c>
      <c r="V22" s="6">
        <f t="shared" si="17"/>
        <v>106.46873612597781</v>
      </c>
      <c r="W22" s="6">
        <f t="shared" si="18"/>
        <v>0</v>
      </c>
      <c r="X22" s="6">
        <f t="shared" si="19"/>
        <v>0</v>
      </c>
      <c r="Y22" s="6">
        <f t="shared" si="20"/>
        <v>106.46873612597781</v>
      </c>
    </row>
    <row r="23" spans="1:25" ht="12.75">
      <c r="A23" s="3">
        <v>13</v>
      </c>
      <c r="B23" s="3">
        <v>0.12217713543718545</v>
      </c>
      <c r="C23" s="3">
        <v>10</v>
      </c>
      <c r="D23" s="3">
        <v>30</v>
      </c>
      <c r="E23" s="6">
        <f t="shared" si="0"/>
        <v>12.44354270874371</v>
      </c>
      <c r="F23" s="7">
        <f t="shared" si="1"/>
        <v>2.55645729125629</v>
      </c>
      <c r="G23" s="6">
        <f t="shared" si="2"/>
        <v>6.391143228140725</v>
      </c>
      <c r="H23" s="6">
        <f t="shared" si="3"/>
        <v>0</v>
      </c>
      <c r="I23" s="6">
        <f t="shared" si="4"/>
        <v>0</v>
      </c>
      <c r="J23" s="6">
        <f t="shared" si="5"/>
        <v>6.391143228140725</v>
      </c>
      <c r="K23" s="7">
        <f t="shared" si="6"/>
        <v>17.55645729125629</v>
      </c>
      <c r="L23" s="7">
        <f t="shared" si="7"/>
        <v>43.89114322814073</v>
      </c>
      <c r="M23" s="7">
        <f t="shared" si="8"/>
        <v>0</v>
      </c>
      <c r="N23" s="7">
        <f t="shared" si="9"/>
        <v>0</v>
      </c>
      <c r="O23" s="7">
        <f t="shared" si="10"/>
        <v>43.89114322814073</v>
      </c>
      <c r="P23" s="7">
        <f t="shared" si="11"/>
        <v>32.556457291256294</v>
      </c>
      <c r="Q23" s="6">
        <f t="shared" si="12"/>
        <v>81.39114322814073</v>
      </c>
      <c r="R23" s="6">
        <f t="shared" si="13"/>
        <v>0</v>
      </c>
      <c r="S23" s="6">
        <f t="shared" si="14"/>
        <v>0</v>
      </c>
      <c r="T23" s="6">
        <f t="shared" si="15"/>
        <v>81.39114322814073</v>
      </c>
      <c r="U23" s="7">
        <f t="shared" si="16"/>
        <v>47.556457291256294</v>
      </c>
      <c r="V23" s="6">
        <f t="shared" si="17"/>
        <v>118.89114322814073</v>
      </c>
      <c r="W23" s="6">
        <f t="shared" si="18"/>
        <v>0</v>
      </c>
      <c r="X23" s="6">
        <f t="shared" si="19"/>
        <v>0</v>
      </c>
      <c r="Y23" s="6">
        <f t="shared" si="20"/>
        <v>118.89114322814073</v>
      </c>
    </row>
    <row r="24" spans="1:25" ht="12.75">
      <c r="A24" s="3">
        <v>14</v>
      </c>
      <c r="B24" s="3">
        <v>0.11297412859827283</v>
      </c>
      <c r="C24" s="3">
        <v>10</v>
      </c>
      <c r="D24" s="3">
        <v>30</v>
      </c>
      <c r="E24" s="6">
        <f t="shared" si="0"/>
        <v>12.259482571965457</v>
      </c>
      <c r="F24" s="7">
        <f t="shared" si="1"/>
        <v>2.7405174280345435</v>
      </c>
      <c r="G24" s="6">
        <f t="shared" si="2"/>
        <v>6.851293570086359</v>
      </c>
      <c r="H24" s="6">
        <f t="shared" si="3"/>
        <v>0</v>
      </c>
      <c r="I24" s="6">
        <f t="shared" si="4"/>
        <v>0</v>
      </c>
      <c r="J24" s="6">
        <f t="shared" si="5"/>
        <v>6.851293570086359</v>
      </c>
      <c r="K24" s="7">
        <f t="shared" si="6"/>
        <v>17.740517428034543</v>
      </c>
      <c r="L24" s="7">
        <f t="shared" si="7"/>
        <v>44.351293570086355</v>
      </c>
      <c r="M24" s="7">
        <f t="shared" si="8"/>
        <v>0</v>
      </c>
      <c r="N24" s="7">
        <f t="shared" si="9"/>
        <v>0</v>
      </c>
      <c r="O24" s="7">
        <f t="shared" si="10"/>
        <v>44.351293570086355</v>
      </c>
      <c r="P24" s="7">
        <f t="shared" si="11"/>
        <v>32.74051742803454</v>
      </c>
      <c r="Q24" s="6">
        <f t="shared" si="12"/>
        <v>81.85129357008636</v>
      </c>
      <c r="R24" s="6">
        <f t="shared" si="13"/>
        <v>0</v>
      </c>
      <c r="S24" s="6">
        <f t="shared" si="14"/>
        <v>0</v>
      </c>
      <c r="T24" s="6">
        <f t="shared" si="15"/>
        <v>81.85129357008636</v>
      </c>
      <c r="U24" s="7">
        <f t="shared" si="16"/>
        <v>47.74051742803454</v>
      </c>
      <c r="V24" s="6">
        <f t="shared" si="17"/>
        <v>119.35129357008636</v>
      </c>
      <c r="W24" s="6">
        <f t="shared" si="18"/>
        <v>0</v>
      </c>
      <c r="X24" s="6">
        <f t="shared" si="19"/>
        <v>0</v>
      </c>
      <c r="Y24" s="6">
        <f t="shared" si="20"/>
        <v>119.35129357008636</v>
      </c>
    </row>
    <row r="25" spans="1:25" ht="12.75">
      <c r="A25" s="3">
        <v>15</v>
      </c>
      <c r="B25" s="3">
        <v>0.7302439636374356</v>
      </c>
      <c r="C25" s="3">
        <v>10</v>
      </c>
      <c r="D25" s="3">
        <v>30</v>
      </c>
      <c r="E25" s="6">
        <f t="shared" si="0"/>
        <v>24.60487927274871</v>
      </c>
      <c r="F25" s="7">
        <f t="shared" si="1"/>
        <v>0</v>
      </c>
      <c r="G25" s="6">
        <f t="shared" si="2"/>
        <v>0</v>
      </c>
      <c r="H25" s="6">
        <f t="shared" si="3"/>
        <v>9.604879272748711</v>
      </c>
      <c r="I25" s="6">
        <f t="shared" si="4"/>
        <v>480.24396363743557</v>
      </c>
      <c r="J25" s="6">
        <f t="shared" si="5"/>
        <v>480.24396363743557</v>
      </c>
      <c r="K25" s="7">
        <f t="shared" si="6"/>
        <v>5.395120727251289</v>
      </c>
      <c r="L25" s="7">
        <f t="shared" si="7"/>
        <v>13.487801818128222</v>
      </c>
      <c r="M25" s="7">
        <f t="shared" si="8"/>
        <v>0</v>
      </c>
      <c r="N25" s="7">
        <f t="shared" si="9"/>
        <v>0</v>
      </c>
      <c r="O25" s="7">
        <f t="shared" si="10"/>
        <v>13.487801818128222</v>
      </c>
      <c r="P25" s="7">
        <f t="shared" si="11"/>
        <v>20.39512072725129</v>
      </c>
      <c r="Q25" s="6">
        <f t="shared" si="12"/>
        <v>50.98780181812822</v>
      </c>
      <c r="R25" s="6">
        <f t="shared" si="13"/>
        <v>0</v>
      </c>
      <c r="S25" s="6">
        <f t="shared" si="14"/>
        <v>0</v>
      </c>
      <c r="T25" s="6">
        <f t="shared" si="15"/>
        <v>50.98780181812822</v>
      </c>
      <c r="U25" s="7">
        <f t="shared" si="16"/>
        <v>35.39512072725129</v>
      </c>
      <c r="V25" s="6">
        <f t="shared" si="17"/>
        <v>88.48780181812822</v>
      </c>
      <c r="W25" s="6">
        <f t="shared" si="18"/>
        <v>0</v>
      </c>
      <c r="X25" s="6">
        <f t="shared" si="19"/>
        <v>0</v>
      </c>
      <c r="Y25" s="6">
        <f t="shared" si="20"/>
        <v>88.48780181812822</v>
      </c>
    </row>
    <row r="26" spans="1:25" ht="12.75">
      <c r="A26" s="3">
        <v>16</v>
      </c>
      <c r="B26" s="3">
        <v>0.9372938832550295</v>
      </c>
      <c r="C26" s="3">
        <v>10</v>
      </c>
      <c r="D26" s="3">
        <v>30</v>
      </c>
      <c r="E26" s="6">
        <f t="shared" si="0"/>
        <v>28.74587766510059</v>
      </c>
      <c r="F26" s="7">
        <f t="shared" si="1"/>
        <v>0</v>
      </c>
      <c r="G26" s="6">
        <f t="shared" si="2"/>
        <v>0</v>
      </c>
      <c r="H26" s="6">
        <f t="shared" si="3"/>
        <v>13.74587766510059</v>
      </c>
      <c r="I26" s="6">
        <f t="shared" si="4"/>
        <v>687.2938832550295</v>
      </c>
      <c r="J26" s="6">
        <f t="shared" si="5"/>
        <v>687.2938832550295</v>
      </c>
      <c r="K26" s="7">
        <f t="shared" si="6"/>
        <v>1.2541223348994102</v>
      </c>
      <c r="L26" s="7">
        <f t="shared" si="7"/>
        <v>3.1353058372485254</v>
      </c>
      <c r="M26" s="7">
        <f t="shared" si="8"/>
        <v>0</v>
      </c>
      <c r="N26" s="7">
        <f t="shared" si="9"/>
        <v>0</v>
      </c>
      <c r="O26" s="7">
        <f t="shared" si="10"/>
        <v>3.1353058372485254</v>
      </c>
      <c r="P26" s="7">
        <f t="shared" si="11"/>
        <v>16.25412233489941</v>
      </c>
      <c r="Q26" s="6">
        <f t="shared" si="12"/>
        <v>40.635305837248524</v>
      </c>
      <c r="R26" s="6">
        <f t="shared" si="13"/>
        <v>0</v>
      </c>
      <c r="S26" s="6">
        <f t="shared" si="14"/>
        <v>0</v>
      </c>
      <c r="T26" s="6">
        <f t="shared" si="15"/>
        <v>40.635305837248524</v>
      </c>
      <c r="U26" s="7">
        <f t="shared" si="16"/>
        <v>31.25412233489941</v>
      </c>
      <c r="V26" s="6">
        <f t="shared" si="17"/>
        <v>78.13530583724852</v>
      </c>
      <c r="W26" s="6">
        <f t="shared" si="18"/>
        <v>0</v>
      </c>
      <c r="X26" s="6">
        <f t="shared" si="19"/>
        <v>0</v>
      </c>
      <c r="Y26" s="6">
        <f t="shared" si="20"/>
        <v>78.13530583724852</v>
      </c>
    </row>
    <row r="27" spans="1:25" ht="12.75">
      <c r="A27" s="3">
        <v>17</v>
      </c>
      <c r="B27" s="3">
        <v>0.3745544476446394</v>
      </c>
      <c r="C27" s="3">
        <v>10</v>
      </c>
      <c r="D27" s="3">
        <v>30</v>
      </c>
      <c r="E27" s="6">
        <f t="shared" si="0"/>
        <v>17.491088952892788</v>
      </c>
      <c r="F27" s="7">
        <f t="shared" si="1"/>
        <v>0</v>
      </c>
      <c r="G27" s="6">
        <f t="shared" si="2"/>
        <v>0</v>
      </c>
      <c r="H27" s="6">
        <f t="shared" si="3"/>
        <v>2.491088952892788</v>
      </c>
      <c r="I27" s="6">
        <f t="shared" si="4"/>
        <v>124.55444764463941</v>
      </c>
      <c r="J27" s="6">
        <f t="shared" si="5"/>
        <v>124.55444764463941</v>
      </c>
      <c r="K27" s="7">
        <f t="shared" si="6"/>
        <v>12.508911047107212</v>
      </c>
      <c r="L27" s="7">
        <f t="shared" si="7"/>
        <v>31.27227761776803</v>
      </c>
      <c r="M27" s="7">
        <f t="shared" si="8"/>
        <v>0</v>
      </c>
      <c r="N27" s="7">
        <f t="shared" si="9"/>
        <v>0</v>
      </c>
      <c r="O27" s="7">
        <f t="shared" si="10"/>
        <v>31.27227761776803</v>
      </c>
      <c r="P27" s="7">
        <f t="shared" si="11"/>
        <v>27.508911047107212</v>
      </c>
      <c r="Q27" s="6">
        <f t="shared" si="12"/>
        <v>68.77227761776803</v>
      </c>
      <c r="R27" s="6">
        <f t="shared" si="13"/>
        <v>0</v>
      </c>
      <c r="S27" s="6">
        <f t="shared" si="14"/>
        <v>0</v>
      </c>
      <c r="T27" s="6">
        <f t="shared" si="15"/>
        <v>68.77227761776803</v>
      </c>
      <c r="U27" s="7">
        <f t="shared" si="16"/>
        <v>42.50891104710721</v>
      </c>
      <c r="V27" s="6">
        <f t="shared" si="17"/>
        <v>106.27227761776803</v>
      </c>
      <c r="W27" s="6">
        <f t="shared" si="18"/>
        <v>0</v>
      </c>
      <c r="X27" s="6">
        <f t="shared" si="19"/>
        <v>0</v>
      </c>
      <c r="Y27" s="6">
        <f t="shared" si="20"/>
        <v>106.27227761776803</v>
      </c>
    </row>
    <row r="28" spans="1:25" ht="12.75">
      <c r="A28" s="3">
        <v>18</v>
      </c>
      <c r="B28" s="3">
        <v>0.7105573180036455</v>
      </c>
      <c r="C28" s="3">
        <v>10</v>
      </c>
      <c r="D28" s="3">
        <v>30</v>
      </c>
      <c r="E28" s="6">
        <f t="shared" si="0"/>
        <v>24.21114636007291</v>
      </c>
      <c r="F28" s="7">
        <f t="shared" si="1"/>
        <v>0</v>
      </c>
      <c r="G28" s="6">
        <f t="shared" si="2"/>
        <v>0</v>
      </c>
      <c r="H28" s="6">
        <f t="shared" si="3"/>
        <v>9.21114636007291</v>
      </c>
      <c r="I28" s="6">
        <f t="shared" si="4"/>
        <v>460.5573180036455</v>
      </c>
      <c r="J28" s="6">
        <f t="shared" si="5"/>
        <v>460.5573180036455</v>
      </c>
      <c r="K28" s="7">
        <f t="shared" si="6"/>
        <v>5.7888536399270905</v>
      </c>
      <c r="L28" s="7">
        <f t="shared" si="7"/>
        <v>14.472134099817726</v>
      </c>
      <c r="M28" s="7">
        <f t="shared" si="8"/>
        <v>0</v>
      </c>
      <c r="N28" s="7">
        <f t="shared" si="9"/>
        <v>0</v>
      </c>
      <c r="O28" s="7">
        <f t="shared" si="10"/>
        <v>14.472134099817726</v>
      </c>
      <c r="P28" s="7">
        <f t="shared" si="11"/>
        <v>20.78885363992709</v>
      </c>
      <c r="Q28" s="6">
        <f t="shared" si="12"/>
        <v>51.97213409981772</v>
      </c>
      <c r="R28" s="6">
        <f t="shared" si="13"/>
        <v>0</v>
      </c>
      <c r="S28" s="6">
        <f t="shared" si="14"/>
        <v>0</v>
      </c>
      <c r="T28" s="6">
        <f t="shared" si="15"/>
        <v>51.97213409981772</v>
      </c>
      <c r="U28" s="7">
        <f t="shared" si="16"/>
        <v>35.78885363992709</v>
      </c>
      <c r="V28" s="6">
        <f t="shared" si="17"/>
        <v>89.47213409981772</v>
      </c>
      <c r="W28" s="6">
        <f t="shared" si="18"/>
        <v>0</v>
      </c>
      <c r="X28" s="6">
        <f t="shared" si="19"/>
        <v>0</v>
      </c>
      <c r="Y28" s="6">
        <f t="shared" si="20"/>
        <v>89.47213409981772</v>
      </c>
    </row>
    <row r="29" spans="1:25" ht="12.75">
      <c r="A29" s="3">
        <v>19</v>
      </c>
      <c r="B29" s="3">
        <v>0.5947471138026676</v>
      </c>
      <c r="C29" s="3">
        <v>10</v>
      </c>
      <c r="D29" s="3">
        <v>30</v>
      </c>
      <c r="E29" s="6">
        <f>D29-B29</f>
        <v>29.40525288619733</v>
      </c>
      <c r="F29" s="7">
        <f t="shared" si="1"/>
        <v>0</v>
      </c>
      <c r="G29" s="6">
        <f t="shared" si="2"/>
        <v>0</v>
      </c>
      <c r="H29" s="6">
        <f t="shared" si="3"/>
        <v>14.405252886197331</v>
      </c>
      <c r="I29" s="6">
        <f t="shared" si="4"/>
        <v>720.2626443098666</v>
      </c>
      <c r="J29" s="6">
        <f t="shared" si="5"/>
        <v>720.2626443098666</v>
      </c>
      <c r="K29" s="7">
        <f t="shared" si="6"/>
        <v>0.5947471138026685</v>
      </c>
      <c r="L29" s="7">
        <f t="shared" si="7"/>
        <v>1.4868677845066713</v>
      </c>
      <c r="M29" s="7">
        <f t="shared" si="8"/>
        <v>0</v>
      </c>
      <c r="N29" s="7">
        <f t="shared" si="9"/>
        <v>0</v>
      </c>
      <c r="O29" s="7">
        <f t="shared" si="10"/>
        <v>1.4868677845066713</v>
      </c>
      <c r="P29" s="7">
        <f t="shared" si="11"/>
        <v>15.594747113802669</v>
      </c>
      <c r="Q29" s="6">
        <f t="shared" si="12"/>
        <v>38.98686778450667</v>
      </c>
      <c r="R29" s="6">
        <f t="shared" si="13"/>
        <v>0</v>
      </c>
      <c r="S29" s="6">
        <f t="shared" si="14"/>
        <v>0</v>
      </c>
      <c r="T29" s="6">
        <f t="shared" si="15"/>
        <v>38.98686778450667</v>
      </c>
      <c r="U29" s="7">
        <f t="shared" si="16"/>
        <v>30.59474711380267</v>
      </c>
      <c r="V29" s="6">
        <f t="shared" si="17"/>
        <v>76.48686778450667</v>
      </c>
      <c r="W29" s="6">
        <f t="shared" si="18"/>
        <v>0</v>
      </c>
      <c r="X29" s="6">
        <f t="shared" si="19"/>
        <v>0</v>
      </c>
      <c r="Y29" s="6">
        <f t="shared" si="20"/>
        <v>76.48686778450667</v>
      </c>
    </row>
    <row r="30" spans="1:25" ht="12.75">
      <c r="A30" s="3">
        <v>20</v>
      </c>
      <c r="B30" s="3">
        <v>0.2227316559989756</v>
      </c>
      <c r="C30" s="3">
        <v>10</v>
      </c>
      <c r="D30" s="3">
        <v>30</v>
      </c>
      <c r="E30" s="6">
        <f aca="true" t="shared" si="21" ref="E30:E47">C30+(D30-C30)*B30</f>
        <v>14.454633119979512</v>
      </c>
      <c r="F30" s="7">
        <f t="shared" si="1"/>
        <v>0.545366880020488</v>
      </c>
      <c r="G30" s="6">
        <f t="shared" si="2"/>
        <v>1.3634172000512201</v>
      </c>
      <c r="H30" s="6">
        <f t="shared" si="3"/>
        <v>0</v>
      </c>
      <c r="I30" s="6">
        <f t="shared" si="4"/>
        <v>0</v>
      </c>
      <c r="J30" s="6">
        <f t="shared" si="5"/>
        <v>1.3634172000512201</v>
      </c>
      <c r="K30" s="7">
        <f t="shared" si="6"/>
        <v>15.545366880020488</v>
      </c>
      <c r="L30" s="7">
        <f t="shared" si="7"/>
        <v>38.86341720005122</v>
      </c>
      <c r="M30" s="7">
        <f t="shared" si="8"/>
        <v>0</v>
      </c>
      <c r="N30" s="7">
        <f t="shared" si="9"/>
        <v>0</v>
      </c>
      <c r="O30" s="7">
        <f t="shared" si="10"/>
        <v>38.86341720005122</v>
      </c>
      <c r="P30" s="7">
        <f t="shared" si="11"/>
        <v>30.545366880020488</v>
      </c>
      <c r="Q30" s="6">
        <f t="shared" si="12"/>
        <v>76.36341720005122</v>
      </c>
      <c r="R30" s="6">
        <f t="shared" si="13"/>
        <v>0</v>
      </c>
      <c r="S30" s="6">
        <f t="shared" si="14"/>
        <v>0</v>
      </c>
      <c r="T30" s="6">
        <f t="shared" si="15"/>
        <v>76.36341720005122</v>
      </c>
      <c r="U30" s="7">
        <f t="shared" si="16"/>
        <v>45.54536688002049</v>
      </c>
      <c r="V30" s="6">
        <f t="shared" si="17"/>
        <v>113.86341720005122</v>
      </c>
      <c r="W30" s="6">
        <f t="shared" si="18"/>
        <v>0</v>
      </c>
      <c r="X30" s="6">
        <f t="shared" si="19"/>
        <v>0</v>
      </c>
      <c r="Y30" s="6">
        <f t="shared" si="20"/>
        <v>113.86341720005122</v>
      </c>
    </row>
    <row r="31" spans="1:25" ht="12.75">
      <c r="A31" s="3">
        <v>21</v>
      </c>
      <c r="B31" s="3">
        <v>0.6589205659393411</v>
      </c>
      <c r="C31" s="3">
        <v>10</v>
      </c>
      <c r="D31" s="3">
        <v>30</v>
      </c>
      <c r="E31" s="6">
        <f t="shared" si="21"/>
        <v>23.17841131878682</v>
      </c>
      <c r="F31" s="7">
        <f t="shared" si="1"/>
        <v>0</v>
      </c>
      <c r="G31" s="6">
        <f t="shared" si="2"/>
        <v>0</v>
      </c>
      <c r="H31" s="6">
        <f t="shared" si="3"/>
        <v>8.178411318786821</v>
      </c>
      <c r="I31" s="6">
        <f t="shared" si="4"/>
        <v>408.9205659393411</v>
      </c>
      <c r="J31" s="6">
        <f t="shared" si="5"/>
        <v>408.9205659393411</v>
      </c>
      <c r="K31" s="7">
        <f t="shared" si="6"/>
        <v>6.8215886812131785</v>
      </c>
      <c r="L31" s="7">
        <f t="shared" si="7"/>
        <v>17.053971703032946</v>
      </c>
      <c r="M31" s="7">
        <f t="shared" si="8"/>
        <v>0</v>
      </c>
      <c r="N31" s="7">
        <f t="shared" si="9"/>
        <v>0</v>
      </c>
      <c r="O31" s="7">
        <f t="shared" si="10"/>
        <v>17.053971703032946</v>
      </c>
      <c r="P31" s="7">
        <f t="shared" si="11"/>
        <v>21.82158868121318</v>
      </c>
      <c r="Q31" s="6">
        <f t="shared" si="12"/>
        <v>54.55397170303294</v>
      </c>
      <c r="R31" s="6">
        <f t="shared" si="13"/>
        <v>0</v>
      </c>
      <c r="S31" s="6">
        <f t="shared" si="14"/>
        <v>0</v>
      </c>
      <c r="T31" s="6">
        <f t="shared" si="15"/>
        <v>54.55397170303294</v>
      </c>
      <c r="U31" s="7">
        <f t="shared" si="16"/>
        <v>36.82158868121318</v>
      </c>
      <c r="V31" s="6">
        <f t="shared" si="17"/>
        <v>92.05397170303294</v>
      </c>
      <c r="W31" s="6">
        <f t="shared" si="18"/>
        <v>0</v>
      </c>
      <c r="X31" s="6">
        <f t="shared" si="19"/>
        <v>0</v>
      </c>
      <c r="Y31" s="6">
        <f t="shared" si="20"/>
        <v>92.05397170303294</v>
      </c>
    </row>
    <row r="32" spans="1:25" ht="12.75">
      <c r="A32" s="3">
        <v>22</v>
      </c>
      <c r="B32" s="3">
        <v>0.4702050902691246</v>
      </c>
      <c r="C32" s="3">
        <v>10</v>
      </c>
      <c r="D32" s="3">
        <v>30</v>
      </c>
      <c r="E32" s="6">
        <f t="shared" si="21"/>
        <v>19.404101805382492</v>
      </c>
      <c r="F32" s="7">
        <f t="shared" si="1"/>
        <v>0</v>
      </c>
      <c r="G32" s="6">
        <f t="shared" si="2"/>
        <v>0</v>
      </c>
      <c r="H32" s="6">
        <f t="shared" si="3"/>
        <v>4.404101805382492</v>
      </c>
      <c r="I32" s="6">
        <f t="shared" si="4"/>
        <v>220.2050902691246</v>
      </c>
      <c r="J32" s="6">
        <f t="shared" si="5"/>
        <v>220.2050902691246</v>
      </c>
      <c r="K32" s="7">
        <f t="shared" si="6"/>
        <v>10.595898194617508</v>
      </c>
      <c r="L32" s="7">
        <f t="shared" si="7"/>
        <v>26.489745486543768</v>
      </c>
      <c r="M32" s="7">
        <f t="shared" si="8"/>
        <v>0</v>
      </c>
      <c r="N32" s="7">
        <f t="shared" si="9"/>
        <v>0</v>
      </c>
      <c r="O32" s="7">
        <f t="shared" si="10"/>
        <v>26.489745486543768</v>
      </c>
      <c r="P32" s="7">
        <f t="shared" si="11"/>
        <v>25.595898194617508</v>
      </c>
      <c r="Q32" s="6">
        <f t="shared" si="12"/>
        <v>63.98974548654377</v>
      </c>
      <c r="R32" s="6">
        <f t="shared" si="13"/>
        <v>0</v>
      </c>
      <c r="S32" s="6">
        <f t="shared" si="14"/>
        <v>0</v>
      </c>
      <c r="T32" s="6">
        <f t="shared" si="15"/>
        <v>63.98974548654377</v>
      </c>
      <c r="U32" s="7">
        <f t="shared" si="16"/>
        <v>40.595898194617504</v>
      </c>
      <c r="V32" s="6">
        <f t="shared" si="17"/>
        <v>101.48974548654377</v>
      </c>
      <c r="W32" s="6">
        <f t="shared" si="18"/>
        <v>0</v>
      </c>
      <c r="X32" s="6">
        <f t="shared" si="19"/>
        <v>0</v>
      </c>
      <c r="Y32" s="6">
        <f t="shared" si="20"/>
        <v>101.48974548654377</v>
      </c>
    </row>
    <row r="33" spans="1:25" ht="12.75">
      <c r="A33" s="3">
        <v>23</v>
      </c>
      <c r="B33" s="3">
        <v>0.09551853307273284</v>
      </c>
      <c r="C33" s="3">
        <v>10</v>
      </c>
      <c r="D33" s="3">
        <v>30</v>
      </c>
      <c r="E33" s="6">
        <f t="shared" si="21"/>
        <v>11.910370661454657</v>
      </c>
      <c r="F33" s="7">
        <f t="shared" si="1"/>
        <v>3.0896293385453433</v>
      </c>
      <c r="G33" s="6">
        <f t="shared" si="2"/>
        <v>7.724073346363358</v>
      </c>
      <c r="H33" s="6">
        <f t="shared" si="3"/>
        <v>0</v>
      </c>
      <c r="I33" s="6">
        <f t="shared" si="4"/>
        <v>0</v>
      </c>
      <c r="J33" s="6">
        <f t="shared" si="5"/>
        <v>7.724073346363358</v>
      </c>
      <c r="K33" s="7">
        <f t="shared" si="6"/>
        <v>18.089629338545343</v>
      </c>
      <c r="L33" s="7">
        <f t="shared" si="7"/>
        <v>45.224073346363355</v>
      </c>
      <c r="M33" s="7">
        <f t="shared" si="8"/>
        <v>0</v>
      </c>
      <c r="N33" s="7">
        <f t="shared" si="9"/>
        <v>0</v>
      </c>
      <c r="O33" s="7">
        <f t="shared" si="10"/>
        <v>45.224073346363355</v>
      </c>
      <c r="P33" s="7">
        <f t="shared" si="11"/>
        <v>33.08962933854534</v>
      </c>
      <c r="Q33" s="6">
        <f t="shared" si="12"/>
        <v>82.72407334636335</v>
      </c>
      <c r="R33" s="6">
        <f t="shared" si="13"/>
        <v>0</v>
      </c>
      <c r="S33" s="6">
        <f t="shared" si="14"/>
        <v>0</v>
      </c>
      <c r="T33" s="6">
        <f t="shared" si="15"/>
        <v>82.72407334636335</v>
      </c>
      <c r="U33" s="7">
        <f t="shared" si="16"/>
        <v>48.08962933854534</v>
      </c>
      <c r="V33" s="6">
        <f t="shared" si="17"/>
        <v>120.22407334636335</v>
      </c>
      <c r="W33" s="6">
        <f t="shared" si="18"/>
        <v>0</v>
      </c>
      <c r="X33" s="6">
        <f t="shared" si="19"/>
        <v>0</v>
      </c>
      <c r="Y33" s="6">
        <f t="shared" si="20"/>
        <v>120.22407334636335</v>
      </c>
    </row>
    <row r="34" spans="1:25" ht="12.75">
      <c r="A34" s="3">
        <v>24</v>
      </c>
      <c r="B34" s="3">
        <v>0.2988403073091856</v>
      </c>
      <c r="C34" s="3">
        <v>10</v>
      </c>
      <c r="D34" s="3">
        <v>30</v>
      </c>
      <c r="E34" s="6">
        <f t="shared" si="21"/>
        <v>15.976806146183712</v>
      </c>
      <c r="F34" s="7">
        <f t="shared" si="1"/>
        <v>0</v>
      </c>
      <c r="G34" s="6">
        <f t="shared" si="2"/>
        <v>0</v>
      </c>
      <c r="H34" s="6">
        <f t="shared" si="3"/>
        <v>0.9768061461837121</v>
      </c>
      <c r="I34" s="6">
        <f t="shared" si="4"/>
        <v>48.840307309185604</v>
      </c>
      <c r="J34" s="6">
        <f t="shared" si="5"/>
        <v>48.840307309185604</v>
      </c>
      <c r="K34" s="7">
        <f t="shared" si="6"/>
        <v>14.023193853816288</v>
      </c>
      <c r="L34" s="7">
        <f t="shared" si="7"/>
        <v>35.057984634540716</v>
      </c>
      <c r="M34" s="7">
        <f t="shared" si="8"/>
        <v>0</v>
      </c>
      <c r="N34" s="7">
        <f t="shared" si="9"/>
        <v>0</v>
      </c>
      <c r="O34" s="7">
        <f t="shared" si="10"/>
        <v>35.057984634540716</v>
      </c>
      <c r="P34" s="7">
        <f t="shared" si="11"/>
        <v>29.023193853816288</v>
      </c>
      <c r="Q34" s="6">
        <f t="shared" si="12"/>
        <v>72.55798463454072</v>
      </c>
      <c r="R34" s="6">
        <f t="shared" si="13"/>
        <v>0</v>
      </c>
      <c r="S34" s="6">
        <f t="shared" si="14"/>
        <v>0</v>
      </c>
      <c r="T34" s="6">
        <f t="shared" si="15"/>
        <v>72.55798463454072</v>
      </c>
      <c r="U34" s="7">
        <f t="shared" si="16"/>
        <v>44.02319385381629</v>
      </c>
      <c r="V34" s="6">
        <f t="shared" si="17"/>
        <v>110.05798463454072</v>
      </c>
      <c r="W34" s="6">
        <f t="shared" si="18"/>
        <v>0</v>
      </c>
      <c r="X34" s="6">
        <f t="shared" si="19"/>
        <v>0</v>
      </c>
      <c r="Y34" s="6">
        <f t="shared" si="20"/>
        <v>110.05798463454072</v>
      </c>
    </row>
    <row r="35" spans="1:25" ht="12.75">
      <c r="A35" s="3">
        <v>25</v>
      </c>
      <c r="B35" s="3">
        <v>0.12198508351171156</v>
      </c>
      <c r="C35" s="3">
        <v>10</v>
      </c>
      <c r="D35" s="3">
        <v>30</v>
      </c>
      <c r="E35" s="6">
        <f t="shared" si="21"/>
        <v>12.439701670234232</v>
      </c>
      <c r="F35" s="7">
        <f t="shared" si="1"/>
        <v>2.560298329765768</v>
      </c>
      <c r="G35" s="6">
        <f t="shared" si="2"/>
        <v>6.40074582441442</v>
      </c>
      <c r="H35" s="6">
        <f t="shared" si="3"/>
        <v>0</v>
      </c>
      <c r="I35" s="6">
        <f t="shared" si="4"/>
        <v>0</v>
      </c>
      <c r="J35" s="6">
        <f t="shared" si="5"/>
        <v>6.40074582441442</v>
      </c>
      <c r="K35" s="7">
        <f t="shared" si="6"/>
        <v>17.560298329765768</v>
      </c>
      <c r="L35" s="7">
        <f t="shared" si="7"/>
        <v>43.90074582441442</v>
      </c>
      <c r="M35" s="7">
        <f t="shared" si="8"/>
        <v>0</v>
      </c>
      <c r="N35" s="7">
        <f t="shared" si="9"/>
        <v>0</v>
      </c>
      <c r="O35" s="7">
        <f t="shared" si="10"/>
        <v>43.90074582441442</v>
      </c>
      <c r="P35" s="7">
        <f t="shared" si="11"/>
        <v>32.56029832976577</v>
      </c>
      <c r="Q35" s="6">
        <f t="shared" si="12"/>
        <v>81.40074582441443</v>
      </c>
      <c r="R35" s="6">
        <f t="shared" si="13"/>
        <v>0</v>
      </c>
      <c r="S35" s="6">
        <f t="shared" si="14"/>
        <v>0</v>
      </c>
      <c r="T35" s="6">
        <f t="shared" si="15"/>
        <v>81.40074582441443</v>
      </c>
      <c r="U35" s="7">
        <f t="shared" si="16"/>
        <v>47.56029832976577</v>
      </c>
      <c r="V35" s="6">
        <f t="shared" si="17"/>
        <v>118.90074582441443</v>
      </c>
      <c r="W35" s="6">
        <f t="shared" si="18"/>
        <v>0</v>
      </c>
      <c r="X35" s="6">
        <f t="shared" si="19"/>
        <v>0</v>
      </c>
      <c r="Y35" s="6">
        <f t="shared" si="20"/>
        <v>118.90074582441443</v>
      </c>
    </row>
    <row r="36" spans="1:25" ht="12.75">
      <c r="A36" s="3">
        <v>26</v>
      </c>
      <c r="B36" s="3">
        <v>0.2268321685191932</v>
      </c>
      <c r="C36" s="3">
        <v>10</v>
      </c>
      <c r="D36" s="3">
        <v>30</v>
      </c>
      <c r="E36" s="6">
        <f t="shared" si="21"/>
        <v>14.536643370383864</v>
      </c>
      <c r="F36" s="7">
        <f t="shared" si="1"/>
        <v>0.4633566296161362</v>
      </c>
      <c r="G36" s="6">
        <f t="shared" si="2"/>
        <v>1.1583915740403405</v>
      </c>
      <c r="H36" s="6">
        <f t="shared" si="3"/>
        <v>0</v>
      </c>
      <c r="I36" s="6">
        <f t="shared" si="4"/>
        <v>0</v>
      </c>
      <c r="J36" s="6">
        <f t="shared" si="5"/>
        <v>1.1583915740403405</v>
      </c>
      <c r="K36" s="7">
        <f t="shared" si="6"/>
        <v>15.463356629616136</v>
      </c>
      <c r="L36" s="7">
        <f t="shared" si="7"/>
        <v>38.65839157404034</v>
      </c>
      <c r="M36" s="7">
        <f t="shared" si="8"/>
        <v>0</v>
      </c>
      <c r="N36" s="7">
        <f t="shared" si="9"/>
        <v>0</v>
      </c>
      <c r="O36" s="7">
        <f t="shared" si="10"/>
        <v>38.65839157404034</v>
      </c>
      <c r="P36" s="7">
        <f t="shared" si="11"/>
        <v>30.463356629616136</v>
      </c>
      <c r="Q36" s="6">
        <f t="shared" si="12"/>
        <v>76.15839157404034</v>
      </c>
      <c r="R36" s="6">
        <f t="shared" si="13"/>
        <v>0</v>
      </c>
      <c r="S36" s="6">
        <f t="shared" si="14"/>
        <v>0</v>
      </c>
      <c r="T36" s="6">
        <f t="shared" si="15"/>
        <v>76.15839157404034</v>
      </c>
      <c r="U36" s="7">
        <f t="shared" si="16"/>
        <v>45.463356629616136</v>
      </c>
      <c r="V36" s="6">
        <f t="shared" si="17"/>
        <v>113.65839157404034</v>
      </c>
      <c r="W36" s="6">
        <f t="shared" si="18"/>
        <v>0</v>
      </c>
      <c r="X36" s="6">
        <f t="shared" si="19"/>
        <v>0</v>
      </c>
      <c r="Y36" s="6">
        <f t="shared" si="20"/>
        <v>113.65839157404034</v>
      </c>
    </row>
    <row r="37" spans="1:25" ht="12.75">
      <c r="A37" s="3">
        <v>27</v>
      </c>
      <c r="B37" s="3">
        <v>0.9300540269963105</v>
      </c>
      <c r="C37" s="3">
        <v>10</v>
      </c>
      <c r="D37" s="3">
        <v>30</v>
      </c>
      <c r="E37" s="6">
        <f t="shared" si="21"/>
        <v>28.60108053992621</v>
      </c>
      <c r="F37" s="7">
        <f t="shared" si="1"/>
        <v>0</v>
      </c>
      <c r="G37" s="6">
        <f t="shared" si="2"/>
        <v>0</v>
      </c>
      <c r="H37" s="6">
        <f t="shared" si="3"/>
        <v>13.601080539926208</v>
      </c>
      <c r="I37" s="6">
        <f t="shared" si="4"/>
        <v>680.0540269963104</v>
      </c>
      <c r="J37" s="6">
        <f t="shared" si="5"/>
        <v>680.0540269963104</v>
      </c>
      <c r="K37" s="7">
        <f t="shared" si="6"/>
        <v>1.3989194600737918</v>
      </c>
      <c r="L37" s="7">
        <f t="shared" si="7"/>
        <v>3.4972986501844794</v>
      </c>
      <c r="M37" s="7">
        <f t="shared" si="8"/>
        <v>0</v>
      </c>
      <c r="N37" s="7">
        <f t="shared" si="9"/>
        <v>0</v>
      </c>
      <c r="O37" s="7">
        <f t="shared" si="10"/>
        <v>3.4972986501844794</v>
      </c>
      <c r="P37" s="7">
        <f t="shared" si="11"/>
        <v>16.39891946007379</v>
      </c>
      <c r="Q37" s="6">
        <f t="shared" si="12"/>
        <v>40.997298650184476</v>
      </c>
      <c r="R37" s="6">
        <f t="shared" si="13"/>
        <v>0</v>
      </c>
      <c r="S37" s="6">
        <f t="shared" si="14"/>
        <v>0</v>
      </c>
      <c r="T37" s="6">
        <f t="shared" si="15"/>
        <v>40.997298650184476</v>
      </c>
      <c r="U37" s="7">
        <f t="shared" si="16"/>
        <v>31.39891946007379</v>
      </c>
      <c r="V37" s="6">
        <f t="shared" si="17"/>
        <v>78.49729865018448</v>
      </c>
      <c r="W37" s="6">
        <f t="shared" si="18"/>
        <v>0</v>
      </c>
      <c r="X37" s="6">
        <f t="shared" si="19"/>
        <v>0</v>
      </c>
      <c r="Y37" s="6">
        <f t="shared" si="20"/>
        <v>78.49729865018448</v>
      </c>
    </row>
    <row r="38" spans="1:25" ht="12.75">
      <c r="A38" s="3">
        <v>28</v>
      </c>
      <c r="B38" s="3">
        <v>0.27192613076499494</v>
      </c>
      <c r="C38" s="3">
        <v>10</v>
      </c>
      <c r="D38" s="3">
        <v>30</v>
      </c>
      <c r="E38" s="6">
        <f t="shared" si="21"/>
        <v>15.438522615299899</v>
      </c>
      <c r="F38" s="7">
        <f t="shared" si="1"/>
        <v>0</v>
      </c>
      <c r="G38" s="6">
        <f t="shared" si="2"/>
        <v>0</v>
      </c>
      <c r="H38" s="6">
        <f t="shared" si="3"/>
        <v>0.4385226152998989</v>
      </c>
      <c r="I38" s="6">
        <f t="shared" si="4"/>
        <v>21.926130764994944</v>
      </c>
      <c r="J38" s="6">
        <f t="shared" si="5"/>
        <v>21.926130764994944</v>
      </c>
      <c r="K38" s="7">
        <f t="shared" si="6"/>
        <v>14.561477384700101</v>
      </c>
      <c r="L38" s="7">
        <f t="shared" si="7"/>
        <v>36.40369346175025</v>
      </c>
      <c r="M38" s="7">
        <f t="shared" si="8"/>
        <v>0</v>
      </c>
      <c r="N38" s="7">
        <f t="shared" si="9"/>
        <v>0</v>
      </c>
      <c r="O38" s="7">
        <f t="shared" si="10"/>
        <v>36.40369346175025</v>
      </c>
      <c r="P38" s="7">
        <f t="shared" si="11"/>
        <v>29.5614773847001</v>
      </c>
      <c r="Q38" s="6">
        <f t="shared" si="12"/>
        <v>73.90369346175025</v>
      </c>
      <c r="R38" s="6">
        <f t="shared" si="13"/>
        <v>0</v>
      </c>
      <c r="S38" s="6">
        <f t="shared" si="14"/>
        <v>0</v>
      </c>
      <c r="T38" s="6">
        <f t="shared" si="15"/>
        <v>73.90369346175025</v>
      </c>
      <c r="U38" s="7">
        <f t="shared" si="16"/>
        <v>44.5614773847001</v>
      </c>
      <c r="V38" s="6">
        <f t="shared" si="17"/>
        <v>111.40369346175024</v>
      </c>
      <c r="W38" s="6">
        <f t="shared" si="18"/>
        <v>0</v>
      </c>
      <c r="X38" s="6">
        <f t="shared" si="19"/>
        <v>0</v>
      </c>
      <c r="Y38" s="6">
        <f t="shared" si="20"/>
        <v>111.40369346175024</v>
      </c>
    </row>
    <row r="39" spans="1:25" ht="12.75">
      <c r="A39" s="3">
        <v>29</v>
      </c>
      <c r="B39" s="3">
        <v>0.797857243015349</v>
      </c>
      <c r="C39" s="3">
        <v>10</v>
      </c>
      <c r="D39" s="3">
        <v>30</v>
      </c>
      <c r="E39" s="6">
        <f t="shared" si="21"/>
        <v>25.95714486030698</v>
      </c>
      <c r="F39" s="7">
        <f t="shared" si="1"/>
        <v>0</v>
      </c>
      <c r="G39" s="6">
        <f t="shared" si="2"/>
        <v>0</v>
      </c>
      <c r="H39" s="6">
        <f t="shared" si="3"/>
        <v>10.957144860306979</v>
      </c>
      <c r="I39" s="6">
        <f t="shared" si="4"/>
        <v>547.8572430153489</v>
      </c>
      <c r="J39" s="6">
        <f t="shared" si="5"/>
        <v>547.8572430153489</v>
      </c>
      <c r="K39" s="7">
        <f t="shared" si="6"/>
        <v>4.042855139693021</v>
      </c>
      <c r="L39" s="7">
        <f t="shared" si="7"/>
        <v>10.107137849232553</v>
      </c>
      <c r="M39" s="7">
        <f t="shared" si="8"/>
        <v>0</v>
      </c>
      <c r="N39" s="7">
        <f t="shared" si="9"/>
        <v>0</v>
      </c>
      <c r="O39" s="7">
        <f t="shared" si="10"/>
        <v>10.107137849232553</v>
      </c>
      <c r="P39" s="7">
        <f t="shared" si="11"/>
        <v>19.04285513969302</v>
      </c>
      <c r="Q39" s="6">
        <f t="shared" si="12"/>
        <v>47.60713784923255</v>
      </c>
      <c r="R39" s="6">
        <f t="shared" si="13"/>
        <v>0</v>
      </c>
      <c r="S39" s="6">
        <f t="shared" si="14"/>
        <v>0</v>
      </c>
      <c r="T39" s="6">
        <f t="shared" si="15"/>
        <v>47.60713784923255</v>
      </c>
      <c r="U39" s="7">
        <f t="shared" si="16"/>
        <v>34.04285513969302</v>
      </c>
      <c r="V39" s="6">
        <f t="shared" si="17"/>
        <v>85.10713784923254</v>
      </c>
      <c r="W39" s="6">
        <f t="shared" si="18"/>
        <v>0</v>
      </c>
      <c r="X39" s="6">
        <f t="shared" si="19"/>
        <v>0</v>
      </c>
      <c r="Y39" s="6">
        <f t="shared" si="20"/>
        <v>85.10713784923254</v>
      </c>
    </row>
    <row r="40" spans="1:25" ht="12.75">
      <c r="A40" s="3">
        <v>30</v>
      </c>
      <c r="B40" s="3">
        <v>0.9673106537424658</v>
      </c>
      <c r="C40" s="3">
        <v>10</v>
      </c>
      <c r="D40" s="3">
        <v>30</v>
      </c>
      <c r="E40" s="6">
        <f t="shared" si="21"/>
        <v>29.346213074849317</v>
      </c>
      <c r="F40" s="7">
        <f t="shared" si="1"/>
        <v>0</v>
      </c>
      <c r="G40" s="6">
        <f t="shared" si="2"/>
        <v>0</v>
      </c>
      <c r="H40" s="6">
        <f t="shared" si="3"/>
        <v>14.346213074849317</v>
      </c>
      <c r="I40" s="6">
        <f t="shared" si="4"/>
        <v>717.3106537424658</v>
      </c>
      <c r="J40" s="6">
        <f t="shared" si="5"/>
        <v>717.3106537424658</v>
      </c>
      <c r="K40" s="7">
        <f t="shared" si="6"/>
        <v>0.6537869251506834</v>
      </c>
      <c r="L40" s="7">
        <f t="shared" si="7"/>
        <v>1.6344673128767084</v>
      </c>
      <c r="M40" s="7">
        <f t="shared" si="8"/>
        <v>0</v>
      </c>
      <c r="N40" s="7">
        <f t="shared" si="9"/>
        <v>0</v>
      </c>
      <c r="O40" s="7">
        <f t="shared" si="10"/>
        <v>1.6344673128767084</v>
      </c>
      <c r="P40" s="7">
        <f t="shared" si="11"/>
        <v>15.653786925150683</v>
      </c>
      <c r="Q40" s="6">
        <f t="shared" si="12"/>
        <v>39.13446731287671</v>
      </c>
      <c r="R40" s="6">
        <f t="shared" si="13"/>
        <v>0</v>
      </c>
      <c r="S40" s="6">
        <f t="shared" si="14"/>
        <v>0</v>
      </c>
      <c r="T40" s="6">
        <f t="shared" si="15"/>
        <v>39.13446731287671</v>
      </c>
      <c r="U40" s="7">
        <f t="shared" si="16"/>
        <v>30.653786925150683</v>
      </c>
      <c r="V40" s="6">
        <f t="shared" si="17"/>
        <v>76.63446731287671</v>
      </c>
      <c r="W40" s="6">
        <f t="shared" si="18"/>
        <v>0</v>
      </c>
      <c r="X40" s="6">
        <f t="shared" si="19"/>
        <v>0</v>
      </c>
      <c r="Y40" s="6">
        <f t="shared" si="20"/>
        <v>76.63446731287671</v>
      </c>
    </row>
    <row r="41" spans="1:25" ht="12.75">
      <c r="A41" s="3">
        <v>31</v>
      </c>
      <c r="B41" s="3">
        <v>0.1692574047569293</v>
      </c>
      <c r="C41" s="3">
        <v>10</v>
      </c>
      <c r="D41" s="3">
        <v>30</v>
      </c>
      <c r="E41" s="6">
        <f t="shared" si="21"/>
        <v>13.385148095138586</v>
      </c>
      <c r="F41" s="7">
        <f t="shared" si="1"/>
        <v>1.614851904861414</v>
      </c>
      <c r="G41" s="6">
        <f t="shared" si="2"/>
        <v>4.037129762153535</v>
      </c>
      <c r="H41" s="6">
        <f t="shared" si="3"/>
        <v>0</v>
      </c>
      <c r="I41" s="6">
        <f t="shared" si="4"/>
        <v>0</v>
      </c>
      <c r="J41" s="6">
        <f t="shared" si="5"/>
        <v>4.037129762153535</v>
      </c>
      <c r="K41" s="7">
        <f t="shared" si="6"/>
        <v>16.614851904861414</v>
      </c>
      <c r="L41" s="7">
        <f t="shared" si="7"/>
        <v>41.53712976215353</v>
      </c>
      <c r="M41" s="7">
        <f t="shared" si="8"/>
        <v>0</v>
      </c>
      <c r="N41" s="7">
        <f t="shared" si="9"/>
        <v>0</v>
      </c>
      <c r="O41" s="7">
        <f t="shared" si="10"/>
        <v>41.53712976215353</v>
      </c>
      <c r="P41" s="7">
        <f t="shared" si="11"/>
        <v>31.614851904861414</v>
      </c>
      <c r="Q41" s="6">
        <f t="shared" si="12"/>
        <v>79.03712976215354</v>
      </c>
      <c r="R41" s="6">
        <f t="shared" si="13"/>
        <v>0</v>
      </c>
      <c r="S41" s="6">
        <f t="shared" si="14"/>
        <v>0</v>
      </c>
      <c r="T41" s="6">
        <f t="shared" si="15"/>
        <v>79.03712976215354</v>
      </c>
      <c r="U41" s="7">
        <f t="shared" si="16"/>
        <v>46.61485190486141</v>
      </c>
      <c r="V41" s="6">
        <f t="shared" si="17"/>
        <v>116.53712976215353</v>
      </c>
      <c r="W41" s="6">
        <f t="shared" si="18"/>
        <v>0</v>
      </c>
      <c r="X41" s="6">
        <f t="shared" si="19"/>
        <v>0</v>
      </c>
      <c r="Y41" s="6">
        <f t="shared" si="20"/>
        <v>116.53712976215353</v>
      </c>
    </row>
    <row r="42" spans="1:25" ht="12.75">
      <c r="A42" s="3">
        <v>32</v>
      </c>
      <c r="B42" s="3">
        <v>0.4882991178026279</v>
      </c>
      <c r="C42" s="3">
        <v>10</v>
      </c>
      <c r="D42" s="3">
        <v>30</v>
      </c>
      <c r="E42" s="6">
        <f t="shared" si="21"/>
        <v>19.765982356052557</v>
      </c>
      <c r="F42" s="7">
        <f t="shared" si="1"/>
        <v>0</v>
      </c>
      <c r="G42" s="6">
        <f t="shared" si="2"/>
        <v>0</v>
      </c>
      <c r="H42" s="6">
        <f t="shared" si="3"/>
        <v>4.765982356052557</v>
      </c>
      <c r="I42" s="6">
        <f t="shared" si="4"/>
        <v>238.29911780262788</v>
      </c>
      <c r="J42" s="6">
        <f t="shared" si="5"/>
        <v>238.29911780262788</v>
      </c>
      <c r="K42" s="7">
        <f t="shared" si="6"/>
        <v>10.234017643947443</v>
      </c>
      <c r="L42" s="7">
        <f t="shared" si="7"/>
        <v>25.585044109868605</v>
      </c>
      <c r="M42" s="7">
        <f t="shared" si="8"/>
        <v>0</v>
      </c>
      <c r="N42" s="7">
        <f t="shared" si="9"/>
        <v>0</v>
      </c>
      <c r="O42" s="7">
        <f t="shared" si="10"/>
        <v>25.585044109868605</v>
      </c>
      <c r="P42" s="7">
        <f t="shared" si="11"/>
        <v>25.234017643947443</v>
      </c>
      <c r="Q42" s="6">
        <f t="shared" si="12"/>
        <v>63.085044109868605</v>
      </c>
      <c r="R42" s="6">
        <f t="shared" si="13"/>
        <v>0</v>
      </c>
      <c r="S42" s="6">
        <f t="shared" si="14"/>
        <v>0</v>
      </c>
      <c r="T42" s="6">
        <f t="shared" si="15"/>
        <v>63.085044109868605</v>
      </c>
      <c r="U42" s="7">
        <f t="shared" si="16"/>
        <v>40.23401764394744</v>
      </c>
      <c r="V42" s="6">
        <f t="shared" si="17"/>
        <v>100.58504410986859</v>
      </c>
      <c r="W42" s="6">
        <f t="shared" si="18"/>
        <v>0</v>
      </c>
      <c r="X42" s="6">
        <f t="shared" si="19"/>
        <v>0</v>
      </c>
      <c r="Y42" s="6">
        <f t="shared" si="20"/>
        <v>100.58504410986859</v>
      </c>
    </row>
    <row r="43" spans="1:25" ht="12.75">
      <c r="A43" s="3">
        <v>33</v>
      </c>
      <c r="B43" s="3">
        <v>0.7969629396087363</v>
      </c>
      <c r="C43" s="3">
        <v>10</v>
      </c>
      <c r="D43" s="3">
        <v>30</v>
      </c>
      <c r="E43" s="6">
        <f t="shared" si="21"/>
        <v>25.939258792174726</v>
      </c>
      <c r="F43" s="7">
        <f t="shared" si="1"/>
        <v>0</v>
      </c>
      <c r="G43" s="6">
        <f t="shared" si="2"/>
        <v>0</v>
      </c>
      <c r="H43" s="6">
        <f t="shared" si="3"/>
        <v>10.939258792174726</v>
      </c>
      <c r="I43" s="6">
        <f t="shared" si="4"/>
        <v>546.9629396087363</v>
      </c>
      <c r="J43" s="6">
        <f t="shared" si="5"/>
        <v>546.9629396087363</v>
      </c>
      <c r="K43" s="7">
        <f t="shared" si="6"/>
        <v>4.060741207825274</v>
      </c>
      <c r="L43" s="7">
        <f t="shared" si="7"/>
        <v>10.151853019563184</v>
      </c>
      <c r="M43" s="7">
        <f t="shared" si="8"/>
        <v>0</v>
      </c>
      <c r="N43" s="7">
        <f t="shared" si="9"/>
        <v>0</v>
      </c>
      <c r="O43" s="7">
        <f t="shared" si="10"/>
        <v>10.151853019563184</v>
      </c>
      <c r="P43" s="7">
        <f t="shared" si="11"/>
        <v>19.060741207825274</v>
      </c>
      <c r="Q43" s="6">
        <f t="shared" si="12"/>
        <v>47.651853019563184</v>
      </c>
      <c r="R43" s="6">
        <f t="shared" si="13"/>
        <v>0</v>
      </c>
      <c r="S43" s="6">
        <f t="shared" si="14"/>
        <v>0</v>
      </c>
      <c r="T43" s="6">
        <f t="shared" si="15"/>
        <v>47.651853019563184</v>
      </c>
      <c r="U43" s="7">
        <f t="shared" si="16"/>
        <v>34.060741207825274</v>
      </c>
      <c r="V43" s="6">
        <f t="shared" si="17"/>
        <v>85.15185301956319</v>
      </c>
      <c r="W43" s="6">
        <f t="shared" si="18"/>
        <v>0</v>
      </c>
      <c r="X43" s="6">
        <f t="shared" si="19"/>
        <v>0</v>
      </c>
      <c r="Y43" s="6">
        <f t="shared" si="20"/>
        <v>85.15185301956319</v>
      </c>
    </row>
    <row r="44" spans="1:25" ht="12.75">
      <c r="A44" s="3">
        <v>34</v>
      </c>
      <c r="B44" s="3">
        <v>0.18435689739940297</v>
      </c>
      <c r="C44" s="3">
        <v>10</v>
      </c>
      <c r="D44" s="3">
        <v>30</v>
      </c>
      <c r="E44" s="6">
        <f t="shared" si="21"/>
        <v>13.68713794798806</v>
      </c>
      <c r="F44" s="7">
        <f t="shared" si="1"/>
        <v>1.3128620520119405</v>
      </c>
      <c r="G44" s="6">
        <f t="shared" si="2"/>
        <v>3.2821551300298513</v>
      </c>
      <c r="H44" s="6">
        <f t="shared" si="3"/>
        <v>0</v>
      </c>
      <c r="I44" s="6">
        <f t="shared" si="4"/>
        <v>0</v>
      </c>
      <c r="J44" s="6">
        <f t="shared" si="5"/>
        <v>3.2821551300298513</v>
      </c>
      <c r="K44" s="7">
        <f t="shared" si="6"/>
        <v>16.31286205201194</v>
      </c>
      <c r="L44" s="7">
        <f t="shared" si="7"/>
        <v>40.78215513002985</v>
      </c>
      <c r="M44" s="7">
        <f t="shared" si="8"/>
        <v>0</v>
      </c>
      <c r="N44" s="7">
        <f t="shared" si="9"/>
        <v>0</v>
      </c>
      <c r="O44" s="7">
        <f t="shared" si="10"/>
        <v>40.78215513002985</v>
      </c>
      <c r="P44" s="7">
        <f t="shared" si="11"/>
        <v>31.31286205201194</v>
      </c>
      <c r="Q44" s="6">
        <f t="shared" si="12"/>
        <v>78.28215513002985</v>
      </c>
      <c r="R44" s="6">
        <f t="shared" si="13"/>
        <v>0</v>
      </c>
      <c r="S44" s="6">
        <f t="shared" si="14"/>
        <v>0</v>
      </c>
      <c r="T44" s="6">
        <f t="shared" si="15"/>
        <v>78.28215513002985</v>
      </c>
      <c r="U44" s="7">
        <f t="shared" si="16"/>
        <v>46.31286205201194</v>
      </c>
      <c r="V44" s="6">
        <f t="shared" si="17"/>
        <v>115.78215513002985</v>
      </c>
      <c r="W44" s="6">
        <f t="shared" si="18"/>
        <v>0</v>
      </c>
      <c r="X44" s="6">
        <f t="shared" si="19"/>
        <v>0</v>
      </c>
      <c r="Y44" s="6">
        <f t="shared" si="20"/>
        <v>115.78215513002985</v>
      </c>
    </row>
    <row r="45" spans="1:25" ht="12.75">
      <c r="A45" s="3">
        <v>35</v>
      </c>
      <c r="B45" s="3">
        <v>0.7804163595366147</v>
      </c>
      <c r="C45" s="3">
        <v>10</v>
      </c>
      <c r="D45" s="3">
        <v>30</v>
      </c>
      <c r="E45" s="6">
        <f t="shared" si="21"/>
        <v>25.608327190732293</v>
      </c>
      <c r="F45" s="7">
        <f t="shared" si="1"/>
        <v>0</v>
      </c>
      <c r="G45" s="6">
        <f t="shared" si="2"/>
        <v>0</v>
      </c>
      <c r="H45" s="6">
        <f t="shared" si="3"/>
        <v>10.608327190732293</v>
      </c>
      <c r="I45" s="6">
        <f t="shared" si="4"/>
        <v>530.4163595366147</v>
      </c>
      <c r="J45" s="6">
        <f t="shared" si="5"/>
        <v>530.4163595366147</v>
      </c>
      <c r="K45" s="7">
        <f t="shared" si="6"/>
        <v>4.391672809267707</v>
      </c>
      <c r="L45" s="7">
        <f t="shared" si="7"/>
        <v>10.979182023169267</v>
      </c>
      <c r="M45" s="7">
        <f t="shared" si="8"/>
        <v>0</v>
      </c>
      <c r="N45" s="7">
        <f t="shared" si="9"/>
        <v>0</v>
      </c>
      <c r="O45" s="7">
        <f t="shared" si="10"/>
        <v>10.979182023169267</v>
      </c>
      <c r="P45" s="7">
        <f t="shared" si="11"/>
        <v>19.391672809267707</v>
      </c>
      <c r="Q45" s="6">
        <f t="shared" si="12"/>
        <v>48.479182023169265</v>
      </c>
      <c r="R45" s="6">
        <f t="shared" si="13"/>
        <v>0</v>
      </c>
      <c r="S45" s="6">
        <f t="shared" si="14"/>
        <v>0</v>
      </c>
      <c r="T45" s="6">
        <f t="shared" si="15"/>
        <v>48.479182023169265</v>
      </c>
      <c r="U45" s="7">
        <f t="shared" si="16"/>
        <v>34.3916728092677</v>
      </c>
      <c r="V45" s="6">
        <f t="shared" si="17"/>
        <v>85.97918202316926</v>
      </c>
      <c r="W45" s="6">
        <f t="shared" si="18"/>
        <v>0</v>
      </c>
      <c r="X45" s="6">
        <f t="shared" si="19"/>
        <v>0</v>
      </c>
      <c r="Y45" s="6">
        <f t="shared" si="20"/>
        <v>85.97918202316926</v>
      </c>
    </row>
    <row r="46" spans="1:25" ht="12.75">
      <c r="A46" s="3">
        <v>36</v>
      </c>
      <c r="B46" s="3">
        <v>0.6803940090929785</v>
      </c>
      <c r="C46" s="3">
        <v>10</v>
      </c>
      <c r="D46" s="3">
        <v>30</v>
      </c>
      <c r="E46" s="6">
        <f t="shared" si="21"/>
        <v>23.60788018185957</v>
      </c>
      <c r="F46" s="7">
        <f t="shared" si="1"/>
        <v>0</v>
      </c>
      <c r="G46" s="6">
        <f t="shared" si="2"/>
        <v>0</v>
      </c>
      <c r="H46" s="6">
        <f t="shared" si="3"/>
        <v>8.60788018185957</v>
      </c>
      <c r="I46" s="6">
        <f t="shared" si="4"/>
        <v>430.39400909297854</v>
      </c>
      <c r="J46" s="6">
        <f t="shared" si="5"/>
        <v>430.39400909297854</v>
      </c>
      <c r="K46" s="7">
        <f t="shared" si="6"/>
        <v>6.392119818140429</v>
      </c>
      <c r="L46" s="7">
        <f t="shared" si="7"/>
        <v>15.980299545351073</v>
      </c>
      <c r="M46" s="7">
        <f t="shared" si="8"/>
        <v>0</v>
      </c>
      <c r="N46" s="7">
        <f t="shared" si="9"/>
        <v>0</v>
      </c>
      <c r="O46" s="7">
        <f t="shared" si="10"/>
        <v>15.980299545351073</v>
      </c>
      <c r="P46" s="7">
        <f t="shared" si="11"/>
        <v>21.39211981814043</v>
      </c>
      <c r="Q46" s="6">
        <f t="shared" si="12"/>
        <v>53.48029954535107</v>
      </c>
      <c r="R46" s="6">
        <f t="shared" si="13"/>
        <v>0</v>
      </c>
      <c r="S46" s="6">
        <f t="shared" si="14"/>
        <v>0</v>
      </c>
      <c r="T46" s="6">
        <f t="shared" si="15"/>
        <v>53.48029954535107</v>
      </c>
      <c r="U46" s="7">
        <f t="shared" si="16"/>
        <v>36.39211981814043</v>
      </c>
      <c r="V46" s="6">
        <f t="shared" si="17"/>
        <v>90.98029954535107</v>
      </c>
      <c r="W46" s="6">
        <f t="shared" si="18"/>
        <v>0</v>
      </c>
      <c r="X46" s="6">
        <f t="shared" si="19"/>
        <v>0</v>
      </c>
      <c r="Y46" s="6">
        <f t="shared" si="20"/>
        <v>90.98029954535107</v>
      </c>
    </row>
    <row r="47" spans="1:25" ht="12.75">
      <c r="A47" s="3">
        <v>37</v>
      </c>
      <c r="B47" s="3">
        <v>0.36089030214219786</v>
      </c>
      <c r="C47" s="3">
        <v>10</v>
      </c>
      <c r="D47" s="3">
        <v>30</v>
      </c>
      <c r="E47" s="6">
        <f t="shared" si="21"/>
        <v>17.217806042843957</v>
      </c>
      <c r="F47" s="7">
        <f t="shared" si="1"/>
        <v>0</v>
      </c>
      <c r="G47" s="6">
        <f t="shared" si="2"/>
        <v>0</v>
      </c>
      <c r="H47" s="6">
        <f t="shared" si="3"/>
        <v>2.217806042843957</v>
      </c>
      <c r="I47" s="6">
        <f t="shared" si="4"/>
        <v>110.89030214219787</v>
      </c>
      <c r="J47" s="6">
        <f t="shared" si="5"/>
        <v>110.89030214219787</v>
      </c>
      <c r="K47" s="7">
        <f t="shared" si="6"/>
        <v>12.782193957156043</v>
      </c>
      <c r="L47" s="7">
        <f t="shared" si="7"/>
        <v>31.955484892890105</v>
      </c>
      <c r="M47" s="7">
        <f t="shared" si="8"/>
        <v>0</v>
      </c>
      <c r="N47" s="7">
        <f t="shared" si="9"/>
        <v>0</v>
      </c>
      <c r="O47" s="7">
        <f t="shared" si="10"/>
        <v>31.955484892890105</v>
      </c>
      <c r="P47" s="7">
        <f t="shared" si="11"/>
        <v>27.782193957156043</v>
      </c>
      <c r="Q47" s="6">
        <f t="shared" si="12"/>
        <v>69.45548489289011</v>
      </c>
      <c r="R47" s="6">
        <f t="shared" si="13"/>
        <v>0</v>
      </c>
      <c r="S47" s="6">
        <f t="shared" si="14"/>
        <v>0</v>
      </c>
      <c r="T47" s="6">
        <f t="shared" si="15"/>
        <v>69.45548489289011</v>
      </c>
      <c r="U47" s="7">
        <f t="shared" si="16"/>
        <v>42.78219395715604</v>
      </c>
      <c r="V47" s="6">
        <f t="shared" si="17"/>
        <v>106.9554848928901</v>
      </c>
      <c r="W47" s="6">
        <f t="shared" si="18"/>
        <v>0</v>
      </c>
      <c r="X47" s="6">
        <f t="shared" si="19"/>
        <v>0</v>
      </c>
      <c r="Y47" s="6">
        <f t="shared" si="20"/>
        <v>106.9554848928901</v>
      </c>
    </row>
    <row r="48" spans="1:25" ht="12.75">
      <c r="A48" s="3">
        <v>38</v>
      </c>
      <c r="B48" s="3">
        <v>0.5149843385251904</v>
      </c>
      <c r="C48" s="3">
        <v>10</v>
      </c>
      <c r="D48" s="3">
        <v>30</v>
      </c>
      <c r="E48" s="6">
        <f>D48-B48</f>
        <v>29.485015661474808</v>
      </c>
      <c r="F48" s="7">
        <f t="shared" si="1"/>
        <v>0</v>
      </c>
      <c r="G48" s="6">
        <f t="shared" si="2"/>
        <v>0</v>
      </c>
      <c r="H48" s="6">
        <f t="shared" si="3"/>
        <v>14.485015661474808</v>
      </c>
      <c r="I48" s="6">
        <f t="shared" si="4"/>
        <v>724.2507830737404</v>
      </c>
      <c r="J48" s="6">
        <f t="shared" si="5"/>
        <v>724.2507830737404</v>
      </c>
      <c r="K48" s="7">
        <f t="shared" si="6"/>
        <v>0.514984338525192</v>
      </c>
      <c r="L48" s="7">
        <f t="shared" si="7"/>
        <v>1.28746084631298</v>
      </c>
      <c r="M48" s="7">
        <f t="shared" si="8"/>
        <v>0</v>
      </c>
      <c r="N48" s="7">
        <f t="shared" si="9"/>
        <v>0</v>
      </c>
      <c r="O48" s="7">
        <f t="shared" si="10"/>
        <v>1.28746084631298</v>
      </c>
      <c r="P48" s="7">
        <f t="shared" si="11"/>
        <v>15.514984338525192</v>
      </c>
      <c r="Q48" s="6">
        <f t="shared" si="12"/>
        <v>38.78746084631298</v>
      </c>
      <c r="R48" s="6">
        <f t="shared" si="13"/>
        <v>0</v>
      </c>
      <c r="S48" s="6">
        <f t="shared" si="14"/>
        <v>0</v>
      </c>
      <c r="T48" s="6">
        <f t="shared" si="15"/>
        <v>38.78746084631298</v>
      </c>
      <c r="U48" s="7">
        <f t="shared" si="16"/>
        <v>30.514984338525192</v>
      </c>
      <c r="V48" s="6">
        <f t="shared" si="17"/>
        <v>76.28746084631298</v>
      </c>
      <c r="W48" s="6">
        <f t="shared" si="18"/>
        <v>0</v>
      </c>
      <c r="X48" s="6">
        <f t="shared" si="19"/>
        <v>0</v>
      </c>
      <c r="Y48" s="6">
        <f t="shared" si="20"/>
        <v>76.28746084631298</v>
      </c>
    </row>
    <row r="49" spans="1:25" ht="12.75">
      <c r="A49" s="3">
        <v>39</v>
      </c>
      <c r="B49" s="3">
        <v>0.8725156558952385</v>
      </c>
      <c r="C49" s="3">
        <v>10</v>
      </c>
      <c r="D49" s="3">
        <v>30</v>
      </c>
      <c r="E49" s="6">
        <f aca="true" t="shared" si="22" ref="E49:E66">C49+(D49-C49)*B49</f>
        <v>27.45031311790477</v>
      </c>
      <c r="F49" s="7">
        <f t="shared" si="1"/>
        <v>0</v>
      </c>
      <c r="G49" s="6">
        <f t="shared" si="2"/>
        <v>0</v>
      </c>
      <c r="H49" s="6">
        <f t="shared" si="3"/>
        <v>12.45031311790477</v>
      </c>
      <c r="I49" s="6">
        <f t="shared" si="4"/>
        <v>622.5156558952385</v>
      </c>
      <c r="J49" s="6">
        <f t="shared" si="5"/>
        <v>622.5156558952385</v>
      </c>
      <c r="K49" s="7">
        <f t="shared" si="6"/>
        <v>2.54968688209523</v>
      </c>
      <c r="L49" s="7">
        <f t="shared" si="7"/>
        <v>6.374217205238075</v>
      </c>
      <c r="M49" s="7">
        <f t="shared" si="8"/>
        <v>0</v>
      </c>
      <c r="N49" s="7">
        <f t="shared" si="9"/>
        <v>0</v>
      </c>
      <c r="O49" s="7">
        <f t="shared" si="10"/>
        <v>6.374217205238075</v>
      </c>
      <c r="P49" s="7">
        <f t="shared" si="11"/>
        <v>17.54968688209523</v>
      </c>
      <c r="Q49" s="6">
        <f t="shared" si="12"/>
        <v>43.874217205238075</v>
      </c>
      <c r="R49" s="6">
        <f t="shared" si="13"/>
        <v>0</v>
      </c>
      <c r="S49" s="6">
        <f t="shared" si="14"/>
        <v>0</v>
      </c>
      <c r="T49" s="6">
        <f t="shared" si="15"/>
        <v>43.874217205238075</v>
      </c>
      <c r="U49" s="7">
        <f t="shared" si="16"/>
        <v>32.54968688209523</v>
      </c>
      <c r="V49" s="6">
        <f t="shared" si="17"/>
        <v>81.37421720523807</v>
      </c>
      <c r="W49" s="6">
        <f t="shared" si="18"/>
        <v>0</v>
      </c>
      <c r="X49" s="6">
        <f t="shared" si="19"/>
        <v>0</v>
      </c>
      <c r="Y49" s="6">
        <f t="shared" si="20"/>
        <v>81.37421720523807</v>
      </c>
    </row>
    <row r="50" spans="1:25" ht="12.75">
      <c r="A50" s="3">
        <v>40</v>
      </c>
      <c r="B50" s="3">
        <v>0.18758354713726444</v>
      </c>
      <c r="C50" s="3">
        <v>10</v>
      </c>
      <c r="D50" s="3">
        <v>30</v>
      </c>
      <c r="E50" s="6">
        <f t="shared" si="22"/>
        <v>13.751670942745289</v>
      </c>
      <c r="F50" s="7">
        <f t="shared" si="1"/>
        <v>1.2483290572547112</v>
      </c>
      <c r="G50" s="6">
        <f t="shared" si="2"/>
        <v>3.120822643136778</v>
      </c>
      <c r="H50" s="6">
        <f t="shared" si="3"/>
        <v>0</v>
      </c>
      <c r="I50" s="6">
        <f t="shared" si="4"/>
        <v>0</v>
      </c>
      <c r="J50" s="6">
        <f t="shared" si="5"/>
        <v>3.120822643136778</v>
      </c>
      <c r="K50" s="7">
        <f t="shared" si="6"/>
        <v>16.24832905725471</v>
      </c>
      <c r="L50" s="7">
        <f t="shared" si="7"/>
        <v>40.620822643136776</v>
      </c>
      <c r="M50" s="7">
        <f t="shared" si="8"/>
        <v>0</v>
      </c>
      <c r="N50" s="7">
        <f t="shared" si="9"/>
        <v>0</v>
      </c>
      <c r="O50" s="7">
        <f t="shared" si="10"/>
        <v>40.620822643136776</v>
      </c>
      <c r="P50" s="7">
        <f t="shared" si="11"/>
        <v>31.24832905725471</v>
      </c>
      <c r="Q50" s="6">
        <f t="shared" si="12"/>
        <v>78.12082264313678</v>
      </c>
      <c r="R50" s="6">
        <f t="shared" si="13"/>
        <v>0</v>
      </c>
      <c r="S50" s="6">
        <f t="shared" si="14"/>
        <v>0</v>
      </c>
      <c r="T50" s="6">
        <f t="shared" si="15"/>
        <v>78.12082264313678</v>
      </c>
      <c r="U50" s="7">
        <f t="shared" si="16"/>
        <v>46.24832905725471</v>
      </c>
      <c r="V50" s="6">
        <f t="shared" si="17"/>
        <v>115.62082264313676</v>
      </c>
      <c r="W50" s="6">
        <f t="shared" si="18"/>
        <v>0</v>
      </c>
      <c r="X50" s="6">
        <f t="shared" si="19"/>
        <v>0</v>
      </c>
      <c r="Y50" s="6">
        <f t="shared" si="20"/>
        <v>115.62082264313676</v>
      </c>
    </row>
    <row r="51" spans="1:25" ht="12.75">
      <c r="A51" s="3">
        <v>41</v>
      </c>
      <c r="B51" s="3">
        <v>0.4693434350740573</v>
      </c>
      <c r="C51" s="3">
        <v>10</v>
      </c>
      <c r="D51" s="3">
        <v>30</v>
      </c>
      <c r="E51" s="6">
        <f t="shared" si="22"/>
        <v>19.386868701481145</v>
      </c>
      <c r="F51" s="7">
        <f t="shared" si="1"/>
        <v>0</v>
      </c>
      <c r="G51" s="6">
        <f t="shared" si="2"/>
        <v>0</v>
      </c>
      <c r="H51" s="6">
        <f t="shared" si="3"/>
        <v>4.386868701481145</v>
      </c>
      <c r="I51" s="6">
        <f t="shared" si="4"/>
        <v>219.34343507405725</v>
      </c>
      <c r="J51" s="6">
        <f t="shared" si="5"/>
        <v>219.34343507405725</v>
      </c>
      <c r="K51" s="7">
        <f t="shared" si="6"/>
        <v>10.613131298518855</v>
      </c>
      <c r="L51" s="7">
        <f t="shared" si="7"/>
        <v>26.532828246297136</v>
      </c>
      <c r="M51" s="7">
        <f t="shared" si="8"/>
        <v>0</v>
      </c>
      <c r="N51" s="7">
        <f t="shared" si="9"/>
        <v>0</v>
      </c>
      <c r="O51" s="7">
        <f t="shared" si="10"/>
        <v>26.532828246297136</v>
      </c>
      <c r="P51" s="7">
        <f t="shared" si="11"/>
        <v>25.613131298518855</v>
      </c>
      <c r="Q51" s="6">
        <f t="shared" si="12"/>
        <v>64.03282824629714</v>
      </c>
      <c r="R51" s="6">
        <f t="shared" si="13"/>
        <v>0</v>
      </c>
      <c r="S51" s="6">
        <f t="shared" si="14"/>
        <v>0</v>
      </c>
      <c r="T51" s="6">
        <f t="shared" si="15"/>
        <v>64.03282824629714</v>
      </c>
      <c r="U51" s="7">
        <f t="shared" si="16"/>
        <v>40.61313129851885</v>
      </c>
      <c r="V51" s="6">
        <f t="shared" si="17"/>
        <v>101.53282824629713</v>
      </c>
      <c r="W51" s="6">
        <f t="shared" si="18"/>
        <v>0</v>
      </c>
      <c r="X51" s="6">
        <f t="shared" si="19"/>
        <v>0</v>
      </c>
      <c r="Y51" s="6">
        <f t="shared" si="20"/>
        <v>101.53282824629713</v>
      </c>
    </row>
    <row r="52" spans="1:25" ht="12.75">
      <c r="A52" s="3">
        <v>42</v>
      </c>
      <c r="B52" s="3">
        <v>0.6332028623166579</v>
      </c>
      <c r="C52" s="3">
        <v>10</v>
      </c>
      <c r="D52" s="3">
        <v>30</v>
      </c>
      <c r="E52" s="6">
        <f t="shared" si="22"/>
        <v>22.664057246333158</v>
      </c>
      <c r="F52" s="7">
        <f t="shared" si="1"/>
        <v>0</v>
      </c>
      <c r="G52" s="6">
        <f t="shared" si="2"/>
        <v>0</v>
      </c>
      <c r="H52" s="6">
        <f t="shared" si="3"/>
        <v>7.664057246333158</v>
      </c>
      <c r="I52" s="6">
        <f t="shared" si="4"/>
        <v>383.2028623166579</v>
      </c>
      <c r="J52" s="6">
        <f t="shared" si="5"/>
        <v>383.2028623166579</v>
      </c>
      <c r="K52" s="7">
        <f t="shared" si="6"/>
        <v>7.335942753666842</v>
      </c>
      <c r="L52" s="7">
        <f t="shared" si="7"/>
        <v>18.339856884167105</v>
      </c>
      <c r="M52" s="7">
        <f t="shared" si="8"/>
        <v>0</v>
      </c>
      <c r="N52" s="7">
        <f t="shared" si="9"/>
        <v>0</v>
      </c>
      <c r="O52" s="7">
        <f t="shared" si="10"/>
        <v>18.339856884167105</v>
      </c>
      <c r="P52" s="7">
        <f t="shared" si="11"/>
        <v>22.335942753666842</v>
      </c>
      <c r="Q52" s="6">
        <f t="shared" si="12"/>
        <v>55.839856884167105</v>
      </c>
      <c r="R52" s="6">
        <f t="shared" si="13"/>
        <v>0</v>
      </c>
      <c r="S52" s="6">
        <f t="shared" si="14"/>
        <v>0</v>
      </c>
      <c r="T52" s="6">
        <f t="shared" si="15"/>
        <v>55.839856884167105</v>
      </c>
      <c r="U52" s="7">
        <f t="shared" si="16"/>
        <v>37.33594275366684</v>
      </c>
      <c r="V52" s="6">
        <f t="shared" si="17"/>
        <v>93.3398568841671</v>
      </c>
      <c r="W52" s="6">
        <f t="shared" si="18"/>
        <v>0</v>
      </c>
      <c r="X52" s="6">
        <f t="shared" si="19"/>
        <v>0</v>
      </c>
      <c r="Y52" s="6">
        <f t="shared" si="20"/>
        <v>93.3398568841671</v>
      </c>
    </row>
    <row r="53" spans="1:25" ht="12.75">
      <c r="A53" s="3">
        <v>43</v>
      </c>
      <c r="B53" s="3">
        <v>0.8966378118972314</v>
      </c>
      <c r="C53" s="3">
        <v>10</v>
      </c>
      <c r="D53" s="3">
        <v>30</v>
      </c>
      <c r="E53" s="6">
        <f t="shared" si="22"/>
        <v>27.932756237944627</v>
      </c>
      <c r="F53" s="7">
        <f t="shared" si="1"/>
        <v>0</v>
      </c>
      <c r="G53" s="6">
        <f t="shared" si="2"/>
        <v>0</v>
      </c>
      <c r="H53" s="6">
        <f t="shared" si="3"/>
        <v>12.932756237944627</v>
      </c>
      <c r="I53" s="6">
        <f t="shared" si="4"/>
        <v>646.6378118972314</v>
      </c>
      <c r="J53" s="6">
        <f t="shared" si="5"/>
        <v>646.6378118972314</v>
      </c>
      <c r="K53" s="7">
        <f t="shared" si="6"/>
        <v>2.067243762055373</v>
      </c>
      <c r="L53" s="7">
        <f t="shared" si="7"/>
        <v>5.168109405138432</v>
      </c>
      <c r="M53" s="7">
        <f t="shared" si="8"/>
        <v>0</v>
      </c>
      <c r="N53" s="7">
        <f t="shared" si="9"/>
        <v>0</v>
      </c>
      <c r="O53" s="7">
        <f t="shared" si="10"/>
        <v>5.168109405138432</v>
      </c>
      <c r="P53" s="7">
        <f t="shared" si="11"/>
        <v>17.067243762055373</v>
      </c>
      <c r="Q53" s="6">
        <f t="shared" si="12"/>
        <v>42.66810940513843</v>
      </c>
      <c r="R53" s="6">
        <f t="shared" si="13"/>
        <v>0</v>
      </c>
      <c r="S53" s="6">
        <f t="shared" si="14"/>
        <v>0</v>
      </c>
      <c r="T53" s="6">
        <f t="shared" si="15"/>
        <v>42.66810940513843</v>
      </c>
      <c r="U53" s="7">
        <f t="shared" si="16"/>
        <v>32.06724376205537</v>
      </c>
      <c r="V53" s="6">
        <f t="shared" si="17"/>
        <v>80.16810940513842</v>
      </c>
      <c r="W53" s="6">
        <f t="shared" si="18"/>
        <v>0</v>
      </c>
      <c r="X53" s="6">
        <f t="shared" si="19"/>
        <v>0</v>
      </c>
      <c r="Y53" s="6">
        <f t="shared" si="20"/>
        <v>80.16810940513842</v>
      </c>
    </row>
    <row r="54" spans="1:25" ht="12.75">
      <c r="A54" s="3">
        <v>44</v>
      </c>
      <c r="B54" s="3">
        <v>0.09127764270910355</v>
      </c>
      <c r="C54" s="3">
        <v>10</v>
      </c>
      <c r="D54" s="3">
        <v>30</v>
      </c>
      <c r="E54" s="6">
        <f t="shared" si="22"/>
        <v>11.825552854182071</v>
      </c>
      <c r="F54" s="7">
        <f t="shared" si="1"/>
        <v>3.174447145817929</v>
      </c>
      <c r="G54" s="6">
        <f t="shared" si="2"/>
        <v>7.936117864544823</v>
      </c>
      <c r="H54" s="6">
        <f t="shared" si="3"/>
        <v>0</v>
      </c>
      <c r="I54" s="6">
        <f t="shared" si="4"/>
        <v>0</v>
      </c>
      <c r="J54" s="6">
        <f t="shared" si="5"/>
        <v>7.936117864544823</v>
      </c>
      <c r="K54" s="7">
        <f t="shared" si="6"/>
        <v>18.17444714581793</v>
      </c>
      <c r="L54" s="7">
        <f t="shared" si="7"/>
        <v>45.436117864544826</v>
      </c>
      <c r="M54" s="7">
        <f t="shared" si="8"/>
        <v>0</v>
      </c>
      <c r="N54" s="7">
        <f t="shared" si="9"/>
        <v>0</v>
      </c>
      <c r="O54" s="7">
        <f t="shared" si="10"/>
        <v>45.436117864544826</v>
      </c>
      <c r="P54" s="7">
        <f t="shared" si="11"/>
        <v>33.17444714581793</v>
      </c>
      <c r="Q54" s="6">
        <f t="shared" si="12"/>
        <v>82.93611786454483</v>
      </c>
      <c r="R54" s="6">
        <f t="shared" si="13"/>
        <v>0</v>
      </c>
      <c r="S54" s="6">
        <f t="shared" si="14"/>
        <v>0</v>
      </c>
      <c r="T54" s="6">
        <f t="shared" si="15"/>
        <v>82.93611786454483</v>
      </c>
      <c r="U54" s="7">
        <f t="shared" si="16"/>
        <v>48.17444714581793</v>
      </c>
      <c r="V54" s="6">
        <f t="shared" si="17"/>
        <v>120.43611786454483</v>
      </c>
      <c r="W54" s="6">
        <f t="shared" si="18"/>
        <v>0</v>
      </c>
      <c r="X54" s="6">
        <f t="shared" si="19"/>
        <v>0</v>
      </c>
      <c r="Y54" s="6">
        <f t="shared" si="20"/>
        <v>120.43611786454483</v>
      </c>
    </row>
    <row r="55" spans="1:25" ht="12.75">
      <c r="A55" s="3">
        <v>45</v>
      </c>
      <c r="B55" s="3">
        <v>0.6490560461059236</v>
      </c>
      <c r="C55" s="3">
        <v>10</v>
      </c>
      <c r="D55" s="3">
        <v>30</v>
      </c>
      <c r="E55" s="6">
        <f t="shared" si="22"/>
        <v>22.98112092211847</v>
      </c>
      <c r="F55" s="7">
        <f t="shared" si="1"/>
        <v>0</v>
      </c>
      <c r="G55" s="6">
        <f t="shared" si="2"/>
        <v>0</v>
      </c>
      <c r="H55" s="6">
        <f t="shared" si="3"/>
        <v>7.981120922118471</v>
      </c>
      <c r="I55" s="6">
        <f t="shared" si="4"/>
        <v>399.05604610592354</v>
      </c>
      <c r="J55" s="6">
        <f t="shared" si="5"/>
        <v>399.05604610592354</v>
      </c>
      <c r="K55" s="7">
        <f t="shared" si="6"/>
        <v>7.018879077881529</v>
      </c>
      <c r="L55" s="7">
        <f t="shared" si="7"/>
        <v>17.547197694703822</v>
      </c>
      <c r="M55" s="7">
        <f t="shared" si="8"/>
        <v>0</v>
      </c>
      <c r="N55" s="7">
        <f t="shared" si="9"/>
        <v>0</v>
      </c>
      <c r="O55" s="7">
        <f t="shared" si="10"/>
        <v>17.547197694703822</v>
      </c>
      <c r="P55" s="7">
        <f t="shared" si="11"/>
        <v>22.01887907788153</v>
      </c>
      <c r="Q55" s="6">
        <f t="shared" si="12"/>
        <v>55.047197694703826</v>
      </c>
      <c r="R55" s="6">
        <f t="shared" si="13"/>
        <v>0</v>
      </c>
      <c r="S55" s="6">
        <f t="shared" si="14"/>
        <v>0</v>
      </c>
      <c r="T55" s="6">
        <f t="shared" si="15"/>
        <v>55.047197694703826</v>
      </c>
      <c r="U55" s="7">
        <f t="shared" si="16"/>
        <v>37.01887907788153</v>
      </c>
      <c r="V55" s="6">
        <f t="shared" si="17"/>
        <v>92.54719769470383</v>
      </c>
      <c r="W55" s="6">
        <f t="shared" si="18"/>
        <v>0</v>
      </c>
      <c r="X55" s="6">
        <f t="shared" si="19"/>
        <v>0</v>
      </c>
      <c r="Y55" s="6">
        <f t="shared" si="20"/>
        <v>92.54719769470383</v>
      </c>
    </row>
    <row r="56" spans="1:25" ht="12.75">
      <c r="A56" s="3">
        <v>46</v>
      </c>
      <c r="B56" s="3">
        <v>0.5907558062756832</v>
      </c>
      <c r="C56" s="3">
        <v>10</v>
      </c>
      <c r="D56" s="3">
        <v>30</v>
      </c>
      <c r="E56" s="6">
        <f t="shared" si="22"/>
        <v>21.815116125513665</v>
      </c>
      <c r="F56" s="7">
        <f t="shared" si="1"/>
        <v>0</v>
      </c>
      <c r="G56" s="6">
        <f t="shared" si="2"/>
        <v>0</v>
      </c>
      <c r="H56" s="6">
        <f t="shared" si="3"/>
        <v>6.815116125513665</v>
      </c>
      <c r="I56" s="6">
        <f t="shared" si="4"/>
        <v>340.75580627568326</v>
      </c>
      <c r="J56" s="6">
        <f t="shared" si="5"/>
        <v>340.75580627568326</v>
      </c>
      <c r="K56" s="7">
        <f t="shared" si="6"/>
        <v>8.184883874486335</v>
      </c>
      <c r="L56" s="7">
        <f t="shared" si="7"/>
        <v>20.462209686215836</v>
      </c>
      <c r="M56" s="7">
        <f t="shared" si="8"/>
        <v>0</v>
      </c>
      <c r="N56" s="7">
        <f t="shared" si="9"/>
        <v>0</v>
      </c>
      <c r="O56" s="7">
        <f t="shared" si="10"/>
        <v>20.462209686215836</v>
      </c>
      <c r="P56" s="7">
        <f t="shared" si="11"/>
        <v>23.184883874486335</v>
      </c>
      <c r="Q56" s="6">
        <f t="shared" si="12"/>
        <v>57.962209686215836</v>
      </c>
      <c r="R56" s="6">
        <f t="shared" si="13"/>
        <v>0</v>
      </c>
      <c r="S56" s="6">
        <f t="shared" si="14"/>
        <v>0</v>
      </c>
      <c r="T56" s="6">
        <f t="shared" si="15"/>
        <v>57.962209686215836</v>
      </c>
      <c r="U56" s="7">
        <f t="shared" si="16"/>
        <v>38.18488387448633</v>
      </c>
      <c r="V56" s="6">
        <f t="shared" si="17"/>
        <v>95.46220968621583</v>
      </c>
      <c r="W56" s="6">
        <f t="shared" si="18"/>
        <v>0</v>
      </c>
      <c r="X56" s="6">
        <f t="shared" si="19"/>
        <v>0</v>
      </c>
      <c r="Y56" s="6">
        <f t="shared" si="20"/>
        <v>95.46220968621583</v>
      </c>
    </row>
    <row r="57" spans="1:25" ht="12.75">
      <c r="A57" s="3">
        <v>47</v>
      </c>
      <c r="B57" s="3">
        <v>0.02410043348518265</v>
      </c>
      <c r="C57" s="3">
        <v>10</v>
      </c>
      <c r="D57" s="3">
        <v>30</v>
      </c>
      <c r="E57" s="6">
        <f t="shared" si="22"/>
        <v>10.482008669703653</v>
      </c>
      <c r="F57" s="7">
        <f t="shared" si="1"/>
        <v>4.517991330296347</v>
      </c>
      <c r="G57" s="6">
        <f t="shared" si="2"/>
        <v>11.294978325740868</v>
      </c>
      <c r="H57" s="6">
        <f t="shared" si="3"/>
        <v>0</v>
      </c>
      <c r="I57" s="6">
        <f t="shared" si="4"/>
        <v>0</v>
      </c>
      <c r="J57" s="6">
        <f t="shared" si="5"/>
        <v>11.294978325740868</v>
      </c>
      <c r="K57" s="7">
        <f t="shared" si="6"/>
        <v>19.517991330296347</v>
      </c>
      <c r="L57" s="7">
        <f t="shared" si="7"/>
        <v>48.79497832574087</v>
      </c>
      <c r="M57" s="7">
        <f t="shared" si="8"/>
        <v>0</v>
      </c>
      <c r="N57" s="7">
        <f t="shared" si="9"/>
        <v>0</v>
      </c>
      <c r="O57" s="7">
        <f t="shared" si="10"/>
        <v>48.79497832574087</v>
      </c>
      <c r="P57" s="7">
        <f t="shared" si="11"/>
        <v>34.51799133029635</v>
      </c>
      <c r="Q57" s="6">
        <f t="shared" si="12"/>
        <v>86.29497832574087</v>
      </c>
      <c r="R57" s="6">
        <f t="shared" si="13"/>
        <v>0</v>
      </c>
      <c r="S57" s="6">
        <f t="shared" si="14"/>
        <v>0</v>
      </c>
      <c r="T57" s="6">
        <f t="shared" si="15"/>
        <v>86.29497832574087</v>
      </c>
      <c r="U57" s="7">
        <f t="shared" si="16"/>
        <v>49.51799133029635</v>
      </c>
      <c r="V57" s="6">
        <f t="shared" si="17"/>
        <v>123.79497832574087</v>
      </c>
      <c r="W57" s="6">
        <f t="shared" si="18"/>
        <v>0</v>
      </c>
      <c r="X57" s="6">
        <f t="shared" si="19"/>
        <v>0</v>
      </c>
      <c r="Y57" s="6">
        <f t="shared" si="20"/>
        <v>123.79497832574087</v>
      </c>
    </row>
    <row r="58" spans="1:25" ht="12.75">
      <c r="A58" s="3">
        <v>48</v>
      </c>
      <c r="B58" s="3">
        <v>0.9016842579787909</v>
      </c>
      <c r="C58" s="3">
        <v>10</v>
      </c>
      <c r="D58" s="3">
        <v>30</v>
      </c>
      <c r="E58" s="6">
        <f t="shared" si="22"/>
        <v>28.033685159575818</v>
      </c>
      <c r="F58" s="7">
        <f t="shared" si="1"/>
        <v>0</v>
      </c>
      <c r="G58" s="6">
        <f t="shared" si="2"/>
        <v>0</v>
      </c>
      <c r="H58" s="6">
        <f t="shared" si="3"/>
        <v>13.033685159575818</v>
      </c>
      <c r="I58" s="6">
        <f t="shared" si="4"/>
        <v>651.6842579787909</v>
      </c>
      <c r="J58" s="6">
        <f t="shared" si="5"/>
        <v>651.6842579787909</v>
      </c>
      <c r="K58" s="7">
        <f t="shared" si="6"/>
        <v>1.9663148404241824</v>
      </c>
      <c r="L58" s="7">
        <f t="shared" si="7"/>
        <v>4.915787101060456</v>
      </c>
      <c r="M58" s="7">
        <f t="shared" si="8"/>
        <v>0</v>
      </c>
      <c r="N58" s="7">
        <f t="shared" si="9"/>
        <v>0</v>
      </c>
      <c r="O58" s="7">
        <f t="shared" si="10"/>
        <v>4.915787101060456</v>
      </c>
      <c r="P58" s="7">
        <f t="shared" si="11"/>
        <v>16.966314840424182</v>
      </c>
      <c r="Q58" s="6">
        <f t="shared" si="12"/>
        <v>42.41578710106046</v>
      </c>
      <c r="R58" s="6">
        <f t="shared" si="13"/>
        <v>0</v>
      </c>
      <c r="S58" s="6">
        <f t="shared" si="14"/>
        <v>0</v>
      </c>
      <c r="T58" s="6">
        <f t="shared" si="15"/>
        <v>42.41578710106046</v>
      </c>
      <c r="U58" s="7">
        <f t="shared" si="16"/>
        <v>31.966314840424182</v>
      </c>
      <c r="V58" s="6">
        <f t="shared" si="17"/>
        <v>79.91578710106046</v>
      </c>
      <c r="W58" s="6">
        <f t="shared" si="18"/>
        <v>0</v>
      </c>
      <c r="X58" s="6">
        <f t="shared" si="19"/>
        <v>0</v>
      </c>
      <c r="Y58" s="6">
        <f t="shared" si="20"/>
        <v>79.91578710106046</v>
      </c>
    </row>
    <row r="59" spans="1:25" ht="12.75">
      <c r="A59" s="3">
        <v>49</v>
      </c>
      <c r="B59" s="3">
        <v>0.6524246097056858</v>
      </c>
      <c r="C59" s="3">
        <v>10</v>
      </c>
      <c r="D59" s="3">
        <v>30</v>
      </c>
      <c r="E59" s="6">
        <f t="shared" si="22"/>
        <v>23.048492194113717</v>
      </c>
      <c r="F59" s="7">
        <f t="shared" si="1"/>
        <v>0</v>
      </c>
      <c r="G59" s="6">
        <f t="shared" si="2"/>
        <v>0</v>
      </c>
      <c r="H59" s="6">
        <f t="shared" si="3"/>
        <v>8.048492194113717</v>
      </c>
      <c r="I59" s="6">
        <f t="shared" si="4"/>
        <v>402.42460970568584</v>
      </c>
      <c r="J59" s="6">
        <f t="shared" si="5"/>
        <v>402.42460970568584</v>
      </c>
      <c r="K59" s="7">
        <f t="shared" si="6"/>
        <v>6.951507805886283</v>
      </c>
      <c r="L59" s="7">
        <f t="shared" si="7"/>
        <v>17.378769514715707</v>
      </c>
      <c r="M59" s="7">
        <f t="shared" si="8"/>
        <v>0</v>
      </c>
      <c r="N59" s="7">
        <f t="shared" si="9"/>
        <v>0</v>
      </c>
      <c r="O59" s="7">
        <f t="shared" si="10"/>
        <v>17.378769514715707</v>
      </c>
      <c r="P59" s="7">
        <f t="shared" si="11"/>
        <v>21.951507805886283</v>
      </c>
      <c r="Q59" s="6">
        <f t="shared" si="12"/>
        <v>54.87876951471571</v>
      </c>
      <c r="R59" s="6">
        <f t="shared" si="13"/>
        <v>0</v>
      </c>
      <c r="S59" s="6">
        <f t="shared" si="14"/>
        <v>0</v>
      </c>
      <c r="T59" s="6">
        <f t="shared" si="15"/>
        <v>54.87876951471571</v>
      </c>
      <c r="U59" s="7">
        <f t="shared" si="16"/>
        <v>36.95150780588628</v>
      </c>
      <c r="V59" s="6">
        <f t="shared" si="17"/>
        <v>92.3787695147157</v>
      </c>
      <c r="W59" s="6">
        <f t="shared" si="18"/>
        <v>0</v>
      </c>
      <c r="X59" s="6">
        <f t="shared" si="19"/>
        <v>0</v>
      </c>
      <c r="Y59" s="6">
        <f t="shared" si="20"/>
        <v>92.3787695147157</v>
      </c>
    </row>
    <row r="60" spans="1:25" ht="12.75">
      <c r="A60" s="3">
        <v>50</v>
      </c>
      <c r="B60" s="3">
        <v>0.6734189195405538</v>
      </c>
      <c r="C60" s="3">
        <v>10</v>
      </c>
      <c r="D60" s="3">
        <v>30</v>
      </c>
      <c r="E60" s="6">
        <f t="shared" si="22"/>
        <v>23.468378390811075</v>
      </c>
      <c r="F60" s="7">
        <f t="shared" si="1"/>
        <v>0</v>
      </c>
      <c r="G60" s="6">
        <f t="shared" si="2"/>
        <v>0</v>
      </c>
      <c r="H60" s="6">
        <f t="shared" si="3"/>
        <v>8.468378390811075</v>
      </c>
      <c r="I60" s="6">
        <f t="shared" si="4"/>
        <v>423.41891954055376</v>
      </c>
      <c r="J60" s="6">
        <f t="shared" si="5"/>
        <v>423.41891954055376</v>
      </c>
      <c r="K60" s="7">
        <f t="shared" si="6"/>
        <v>6.5316216091889245</v>
      </c>
      <c r="L60" s="7">
        <f t="shared" si="7"/>
        <v>16.32905402297231</v>
      </c>
      <c r="M60" s="7">
        <f t="shared" si="8"/>
        <v>0</v>
      </c>
      <c r="N60" s="7">
        <f t="shared" si="9"/>
        <v>0</v>
      </c>
      <c r="O60" s="7">
        <f t="shared" si="10"/>
        <v>16.32905402297231</v>
      </c>
      <c r="P60" s="7">
        <f t="shared" si="11"/>
        <v>21.531621609188925</v>
      </c>
      <c r="Q60" s="6">
        <f t="shared" si="12"/>
        <v>53.829054022972315</v>
      </c>
      <c r="R60" s="6">
        <f t="shared" si="13"/>
        <v>0</v>
      </c>
      <c r="S60" s="6">
        <f t="shared" si="14"/>
        <v>0</v>
      </c>
      <c r="T60" s="6">
        <f t="shared" si="15"/>
        <v>53.829054022972315</v>
      </c>
      <c r="U60" s="7">
        <f t="shared" si="16"/>
        <v>36.531621609188925</v>
      </c>
      <c r="V60" s="6">
        <f t="shared" si="17"/>
        <v>91.32905402297231</v>
      </c>
      <c r="W60" s="6">
        <f t="shared" si="18"/>
        <v>0</v>
      </c>
      <c r="X60" s="6">
        <f t="shared" si="19"/>
        <v>0</v>
      </c>
      <c r="Y60" s="6">
        <f t="shared" si="20"/>
        <v>91.32905402297231</v>
      </c>
    </row>
    <row r="61" spans="1:25" ht="12.75">
      <c r="A61" s="3">
        <v>51</v>
      </c>
      <c r="B61" s="3">
        <v>0.8585358077786056</v>
      </c>
      <c r="C61" s="3">
        <v>10</v>
      </c>
      <c r="D61" s="3">
        <v>30</v>
      </c>
      <c r="E61" s="6">
        <f t="shared" si="22"/>
        <v>27.170716155572112</v>
      </c>
      <c r="F61" s="7">
        <f t="shared" si="1"/>
        <v>0</v>
      </c>
      <c r="G61" s="6">
        <f t="shared" si="2"/>
        <v>0</v>
      </c>
      <c r="H61" s="6">
        <f t="shared" si="3"/>
        <v>12.170716155572112</v>
      </c>
      <c r="I61" s="6">
        <f t="shared" si="4"/>
        <v>608.5358077786057</v>
      </c>
      <c r="J61" s="6">
        <f t="shared" si="5"/>
        <v>608.5358077786057</v>
      </c>
      <c r="K61" s="7">
        <f t="shared" si="6"/>
        <v>2.829283844427888</v>
      </c>
      <c r="L61" s="7">
        <f t="shared" si="7"/>
        <v>7.07320961106972</v>
      </c>
      <c r="M61" s="7">
        <f t="shared" si="8"/>
        <v>0</v>
      </c>
      <c r="N61" s="7">
        <f t="shared" si="9"/>
        <v>0</v>
      </c>
      <c r="O61" s="7">
        <f t="shared" si="10"/>
        <v>7.07320961106972</v>
      </c>
      <c r="P61" s="7">
        <f t="shared" si="11"/>
        <v>17.829283844427888</v>
      </c>
      <c r="Q61" s="6">
        <f t="shared" si="12"/>
        <v>44.57320961106972</v>
      </c>
      <c r="R61" s="6">
        <f t="shared" si="13"/>
        <v>0</v>
      </c>
      <c r="S61" s="6">
        <f t="shared" si="14"/>
        <v>0</v>
      </c>
      <c r="T61" s="6">
        <f t="shared" si="15"/>
        <v>44.57320961106972</v>
      </c>
      <c r="U61" s="7">
        <f t="shared" si="16"/>
        <v>32.82928384442789</v>
      </c>
      <c r="V61" s="6">
        <f t="shared" si="17"/>
        <v>82.07320961106973</v>
      </c>
      <c r="W61" s="6">
        <f t="shared" si="18"/>
        <v>0</v>
      </c>
      <c r="X61" s="6">
        <f t="shared" si="19"/>
        <v>0</v>
      </c>
      <c r="Y61" s="6">
        <f t="shared" si="20"/>
        <v>82.07320961106973</v>
      </c>
    </row>
    <row r="62" spans="1:25" ht="12.75">
      <c r="A62" s="3">
        <v>52</v>
      </c>
      <c r="B62" s="3">
        <v>0.8914951936856816</v>
      </c>
      <c r="C62" s="3">
        <v>10</v>
      </c>
      <c r="D62" s="3">
        <v>30</v>
      </c>
      <c r="E62" s="6">
        <f t="shared" si="22"/>
        <v>27.829903873713633</v>
      </c>
      <c r="F62" s="7">
        <f t="shared" si="1"/>
        <v>0</v>
      </c>
      <c r="G62" s="6">
        <f t="shared" si="2"/>
        <v>0</v>
      </c>
      <c r="H62" s="6">
        <f t="shared" si="3"/>
        <v>12.829903873713633</v>
      </c>
      <c r="I62" s="6">
        <f t="shared" si="4"/>
        <v>641.4951936856817</v>
      </c>
      <c r="J62" s="6">
        <f t="shared" si="5"/>
        <v>641.4951936856817</v>
      </c>
      <c r="K62" s="7">
        <f t="shared" si="6"/>
        <v>2.170096126286367</v>
      </c>
      <c r="L62" s="7">
        <f t="shared" si="7"/>
        <v>5.425240315715918</v>
      </c>
      <c r="M62" s="7">
        <f t="shared" si="8"/>
        <v>0</v>
      </c>
      <c r="N62" s="7">
        <f t="shared" si="9"/>
        <v>0</v>
      </c>
      <c r="O62" s="7">
        <f t="shared" si="10"/>
        <v>5.425240315715918</v>
      </c>
      <c r="P62" s="7">
        <f t="shared" si="11"/>
        <v>17.170096126286367</v>
      </c>
      <c r="Q62" s="6">
        <f t="shared" si="12"/>
        <v>42.92524031571592</v>
      </c>
      <c r="R62" s="6">
        <f t="shared" si="13"/>
        <v>0</v>
      </c>
      <c r="S62" s="6">
        <f t="shared" si="14"/>
        <v>0</v>
      </c>
      <c r="T62" s="6">
        <f t="shared" si="15"/>
        <v>42.92524031571592</v>
      </c>
      <c r="U62" s="7">
        <f t="shared" si="16"/>
        <v>32.17009612628637</v>
      </c>
      <c r="V62" s="6">
        <f t="shared" si="17"/>
        <v>80.42524031571591</v>
      </c>
      <c r="W62" s="6">
        <f t="shared" si="18"/>
        <v>0</v>
      </c>
      <c r="X62" s="6">
        <f t="shared" si="19"/>
        <v>0</v>
      </c>
      <c r="Y62" s="6">
        <f t="shared" si="20"/>
        <v>80.42524031571591</v>
      </c>
    </row>
    <row r="63" spans="1:25" ht="12.75">
      <c r="A63" s="3">
        <v>53</v>
      </c>
      <c r="B63" s="3">
        <v>0.5856241870794028</v>
      </c>
      <c r="C63" s="3">
        <v>10</v>
      </c>
      <c r="D63" s="3">
        <v>30</v>
      </c>
      <c r="E63" s="6">
        <f t="shared" si="22"/>
        <v>21.712483741588056</v>
      </c>
      <c r="F63" s="7">
        <f t="shared" si="1"/>
        <v>0</v>
      </c>
      <c r="G63" s="6">
        <f t="shared" si="2"/>
        <v>0</v>
      </c>
      <c r="H63" s="6">
        <f t="shared" si="3"/>
        <v>6.712483741588056</v>
      </c>
      <c r="I63" s="6">
        <f t="shared" si="4"/>
        <v>335.62418707940276</v>
      </c>
      <c r="J63" s="6">
        <f t="shared" si="5"/>
        <v>335.62418707940276</v>
      </c>
      <c r="K63" s="7">
        <f t="shared" si="6"/>
        <v>8.287516258411944</v>
      </c>
      <c r="L63" s="7">
        <f t="shared" si="7"/>
        <v>20.71879064602986</v>
      </c>
      <c r="M63" s="7">
        <f t="shared" si="8"/>
        <v>0</v>
      </c>
      <c r="N63" s="7">
        <f t="shared" si="9"/>
        <v>0</v>
      </c>
      <c r="O63" s="7">
        <f t="shared" si="10"/>
        <v>20.71879064602986</v>
      </c>
      <c r="P63" s="7">
        <f t="shared" si="11"/>
        <v>23.287516258411944</v>
      </c>
      <c r="Q63" s="6">
        <f t="shared" si="12"/>
        <v>58.21879064602986</v>
      </c>
      <c r="R63" s="6">
        <f t="shared" si="13"/>
        <v>0</v>
      </c>
      <c r="S63" s="6">
        <f t="shared" si="14"/>
        <v>0</v>
      </c>
      <c r="T63" s="6">
        <f t="shared" si="15"/>
        <v>58.21879064602986</v>
      </c>
      <c r="U63" s="7">
        <f t="shared" si="16"/>
        <v>38.28751625841194</v>
      </c>
      <c r="V63" s="6">
        <f t="shared" si="17"/>
        <v>95.71879064602984</v>
      </c>
      <c r="W63" s="6">
        <f t="shared" si="18"/>
        <v>0</v>
      </c>
      <c r="X63" s="6">
        <f t="shared" si="19"/>
        <v>0</v>
      </c>
      <c r="Y63" s="6">
        <f t="shared" si="20"/>
        <v>95.71879064602984</v>
      </c>
    </row>
    <row r="64" spans="1:25" ht="12.75">
      <c r="A64" s="3">
        <v>54</v>
      </c>
      <c r="B64" s="3">
        <v>0.6264683068147061</v>
      </c>
      <c r="C64" s="3">
        <v>10</v>
      </c>
      <c r="D64" s="3">
        <v>30</v>
      </c>
      <c r="E64" s="6">
        <f t="shared" si="22"/>
        <v>22.529366136294122</v>
      </c>
      <c r="F64" s="7">
        <f t="shared" si="1"/>
        <v>0</v>
      </c>
      <c r="G64" s="6">
        <f t="shared" si="2"/>
        <v>0</v>
      </c>
      <c r="H64" s="6">
        <f t="shared" si="3"/>
        <v>7.529366136294122</v>
      </c>
      <c r="I64" s="6">
        <f t="shared" si="4"/>
        <v>376.4683068147061</v>
      </c>
      <c r="J64" s="6">
        <f t="shared" si="5"/>
        <v>376.4683068147061</v>
      </c>
      <c r="K64" s="7">
        <f t="shared" si="6"/>
        <v>7.470633863705878</v>
      </c>
      <c r="L64" s="7">
        <f t="shared" si="7"/>
        <v>18.676584659264694</v>
      </c>
      <c r="M64" s="7">
        <f t="shared" si="8"/>
        <v>0</v>
      </c>
      <c r="N64" s="7">
        <f t="shared" si="9"/>
        <v>0</v>
      </c>
      <c r="O64" s="7">
        <f t="shared" si="10"/>
        <v>18.676584659264694</v>
      </c>
      <c r="P64" s="7">
        <f t="shared" si="11"/>
        <v>22.470633863705878</v>
      </c>
      <c r="Q64" s="6">
        <f t="shared" si="12"/>
        <v>56.17658465926469</v>
      </c>
      <c r="R64" s="6">
        <f t="shared" si="13"/>
        <v>0</v>
      </c>
      <c r="S64" s="6">
        <f t="shared" si="14"/>
        <v>0</v>
      </c>
      <c r="T64" s="6">
        <f t="shared" si="15"/>
        <v>56.17658465926469</v>
      </c>
      <c r="U64" s="7">
        <f t="shared" si="16"/>
        <v>37.47063386370588</v>
      </c>
      <c r="V64" s="6">
        <f t="shared" si="17"/>
        <v>93.67658465926469</v>
      </c>
      <c r="W64" s="6">
        <f t="shared" si="18"/>
        <v>0</v>
      </c>
      <c r="X64" s="6">
        <f t="shared" si="19"/>
        <v>0</v>
      </c>
      <c r="Y64" s="6">
        <f t="shared" si="20"/>
        <v>93.67658465926469</v>
      </c>
    </row>
    <row r="65" spans="1:25" ht="12.75">
      <c r="A65" s="3">
        <v>55</v>
      </c>
      <c r="B65" s="3">
        <v>0.7565682272287129</v>
      </c>
      <c r="C65" s="3">
        <v>10</v>
      </c>
      <c r="D65" s="3">
        <v>30</v>
      </c>
      <c r="E65" s="6">
        <f t="shared" si="22"/>
        <v>25.131364544574257</v>
      </c>
      <c r="F65" s="7">
        <f t="shared" si="1"/>
        <v>0</v>
      </c>
      <c r="G65" s="6">
        <f t="shared" si="2"/>
        <v>0</v>
      </c>
      <c r="H65" s="6">
        <f t="shared" si="3"/>
        <v>10.131364544574257</v>
      </c>
      <c r="I65" s="6">
        <f t="shared" si="4"/>
        <v>506.5682272287129</v>
      </c>
      <c r="J65" s="6">
        <f t="shared" si="5"/>
        <v>506.5682272287129</v>
      </c>
      <c r="K65" s="7">
        <f t="shared" si="6"/>
        <v>4.868635455425743</v>
      </c>
      <c r="L65" s="7">
        <f t="shared" si="7"/>
        <v>12.171588638564357</v>
      </c>
      <c r="M65" s="7">
        <f t="shared" si="8"/>
        <v>0</v>
      </c>
      <c r="N65" s="7">
        <f t="shared" si="9"/>
        <v>0</v>
      </c>
      <c r="O65" s="7">
        <f t="shared" si="10"/>
        <v>12.171588638564357</v>
      </c>
      <c r="P65" s="7">
        <f t="shared" si="11"/>
        <v>19.868635455425743</v>
      </c>
      <c r="Q65" s="6">
        <f t="shared" si="12"/>
        <v>49.67158863856436</v>
      </c>
      <c r="R65" s="6">
        <f t="shared" si="13"/>
        <v>0</v>
      </c>
      <c r="S65" s="6">
        <f t="shared" si="14"/>
        <v>0</v>
      </c>
      <c r="T65" s="6">
        <f t="shared" si="15"/>
        <v>49.67158863856436</v>
      </c>
      <c r="U65" s="7">
        <f t="shared" si="16"/>
        <v>34.868635455425746</v>
      </c>
      <c r="V65" s="6">
        <f t="shared" si="17"/>
        <v>87.17158863856437</v>
      </c>
      <c r="W65" s="6">
        <f t="shared" si="18"/>
        <v>0</v>
      </c>
      <c r="X65" s="6">
        <f t="shared" si="19"/>
        <v>0</v>
      </c>
      <c r="Y65" s="6">
        <f t="shared" si="20"/>
        <v>87.17158863856437</v>
      </c>
    </row>
    <row r="66" spans="1:25" ht="12.75">
      <c r="A66" s="3">
        <v>56</v>
      </c>
      <c r="B66" s="3">
        <v>0.46788661318903735</v>
      </c>
      <c r="C66" s="3">
        <v>10</v>
      </c>
      <c r="D66" s="3">
        <v>30</v>
      </c>
      <c r="E66" s="6">
        <f t="shared" si="22"/>
        <v>19.357732263780747</v>
      </c>
      <c r="F66" s="7">
        <f t="shared" si="1"/>
        <v>0</v>
      </c>
      <c r="G66" s="6">
        <f t="shared" si="2"/>
        <v>0</v>
      </c>
      <c r="H66" s="6">
        <f t="shared" si="3"/>
        <v>4.357732263780747</v>
      </c>
      <c r="I66" s="6">
        <f t="shared" si="4"/>
        <v>217.88661318903735</v>
      </c>
      <c r="J66" s="6">
        <f t="shared" si="5"/>
        <v>217.88661318903735</v>
      </c>
      <c r="K66" s="7">
        <f t="shared" si="6"/>
        <v>10.642267736219253</v>
      </c>
      <c r="L66" s="7">
        <f t="shared" si="7"/>
        <v>26.605669340548133</v>
      </c>
      <c r="M66" s="7">
        <f t="shared" si="8"/>
        <v>0</v>
      </c>
      <c r="N66" s="7">
        <f t="shared" si="9"/>
        <v>0</v>
      </c>
      <c r="O66" s="7">
        <f t="shared" si="10"/>
        <v>26.605669340548133</v>
      </c>
      <c r="P66" s="7">
        <f t="shared" si="11"/>
        <v>25.642267736219253</v>
      </c>
      <c r="Q66" s="6">
        <f t="shared" si="12"/>
        <v>64.10566934054813</v>
      </c>
      <c r="R66" s="6">
        <f t="shared" si="13"/>
        <v>0</v>
      </c>
      <c r="S66" s="6">
        <f t="shared" si="14"/>
        <v>0</v>
      </c>
      <c r="T66" s="6">
        <f t="shared" si="15"/>
        <v>64.10566934054813</v>
      </c>
      <c r="U66" s="7">
        <f t="shared" si="16"/>
        <v>40.64226773621925</v>
      </c>
      <c r="V66" s="6">
        <f t="shared" si="17"/>
        <v>101.60566934054813</v>
      </c>
      <c r="W66" s="6">
        <f t="shared" si="18"/>
        <v>0</v>
      </c>
      <c r="X66" s="6">
        <f t="shared" si="19"/>
        <v>0</v>
      </c>
      <c r="Y66" s="6">
        <f t="shared" si="20"/>
        <v>101.60566934054813</v>
      </c>
    </row>
    <row r="67" spans="1:25" ht="12.75">
      <c r="A67" s="3">
        <v>57</v>
      </c>
      <c r="B67" s="3">
        <v>0.32575512953579544</v>
      </c>
      <c r="C67" s="3">
        <v>10</v>
      </c>
      <c r="D67" s="3">
        <v>30</v>
      </c>
      <c r="E67" s="6">
        <f>D67-B67</f>
        <v>29.674244870464204</v>
      </c>
      <c r="F67" s="7">
        <f t="shared" si="1"/>
        <v>0</v>
      </c>
      <c r="G67" s="6">
        <f t="shared" si="2"/>
        <v>0</v>
      </c>
      <c r="H67" s="6">
        <f t="shared" si="3"/>
        <v>14.674244870464204</v>
      </c>
      <c r="I67" s="6">
        <f t="shared" si="4"/>
        <v>733.7122435232102</v>
      </c>
      <c r="J67" s="6">
        <f t="shared" si="5"/>
        <v>733.7122435232102</v>
      </c>
      <c r="K67" s="7">
        <f t="shared" si="6"/>
        <v>0.32575512953579633</v>
      </c>
      <c r="L67" s="7">
        <f t="shared" si="7"/>
        <v>0.8143878238394908</v>
      </c>
      <c r="M67" s="7">
        <f t="shared" si="8"/>
        <v>0</v>
      </c>
      <c r="N67" s="7">
        <f t="shared" si="9"/>
        <v>0</v>
      </c>
      <c r="O67" s="7">
        <f t="shared" si="10"/>
        <v>0.8143878238394908</v>
      </c>
      <c r="P67" s="7">
        <f t="shared" si="11"/>
        <v>15.325755129535796</v>
      </c>
      <c r="Q67" s="6">
        <f t="shared" si="12"/>
        <v>38.31438782383949</v>
      </c>
      <c r="R67" s="6">
        <f t="shared" si="13"/>
        <v>0</v>
      </c>
      <c r="S67" s="6">
        <f t="shared" si="14"/>
        <v>0</v>
      </c>
      <c r="T67" s="6">
        <f t="shared" si="15"/>
        <v>38.31438782383949</v>
      </c>
      <c r="U67" s="7">
        <f t="shared" si="16"/>
        <v>30.325755129535796</v>
      </c>
      <c r="V67" s="6">
        <f t="shared" si="17"/>
        <v>75.8143878238395</v>
      </c>
      <c r="W67" s="6">
        <f t="shared" si="18"/>
        <v>0</v>
      </c>
      <c r="X67" s="6">
        <f t="shared" si="19"/>
        <v>0</v>
      </c>
      <c r="Y67" s="6">
        <f t="shared" si="20"/>
        <v>75.8143878238395</v>
      </c>
    </row>
    <row r="68" spans="1:25" ht="12.75">
      <c r="A68" s="3">
        <v>58</v>
      </c>
      <c r="B68" s="3">
        <v>0.452454171047018</v>
      </c>
      <c r="C68" s="3">
        <v>10</v>
      </c>
      <c r="D68" s="3">
        <v>30</v>
      </c>
      <c r="E68" s="6">
        <f aca="true" t="shared" si="23" ref="E68:E85">C68+(D68-C68)*B68</f>
        <v>19.04908342094036</v>
      </c>
      <c r="F68" s="7">
        <f t="shared" si="1"/>
        <v>0</v>
      </c>
      <c r="G68" s="6">
        <f t="shared" si="2"/>
        <v>0</v>
      </c>
      <c r="H68" s="6">
        <f t="shared" si="3"/>
        <v>4.0490834209403594</v>
      </c>
      <c r="I68" s="6">
        <f t="shared" si="4"/>
        <v>202.45417104701798</v>
      </c>
      <c r="J68" s="6">
        <f t="shared" si="5"/>
        <v>202.45417104701798</v>
      </c>
      <c r="K68" s="7">
        <f t="shared" si="6"/>
        <v>10.95091657905964</v>
      </c>
      <c r="L68" s="7">
        <f t="shared" si="7"/>
        <v>27.3772914476491</v>
      </c>
      <c r="M68" s="7">
        <f t="shared" si="8"/>
        <v>0</v>
      </c>
      <c r="N68" s="7">
        <f t="shared" si="9"/>
        <v>0</v>
      </c>
      <c r="O68" s="7">
        <f t="shared" si="10"/>
        <v>27.3772914476491</v>
      </c>
      <c r="P68" s="7">
        <f t="shared" si="11"/>
        <v>25.95091657905964</v>
      </c>
      <c r="Q68" s="6">
        <f t="shared" si="12"/>
        <v>64.8772914476491</v>
      </c>
      <c r="R68" s="6">
        <f t="shared" si="13"/>
        <v>0</v>
      </c>
      <c r="S68" s="6">
        <f t="shared" si="14"/>
        <v>0</v>
      </c>
      <c r="T68" s="6">
        <f t="shared" si="15"/>
        <v>64.8772914476491</v>
      </c>
      <c r="U68" s="7">
        <f t="shared" si="16"/>
        <v>40.95091657905964</v>
      </c>
      <c r="V68" s="6">
        <f t="shared" si="17"/>
        <v>102.3772914476491</v>
      </c>
      <c r="W68" s="6">
        <f t="shared" si="18"/>
        <v>0</v>
      </c>
      <c r="X68" s="6">
        <f t="shared" si="19"/>
        <v>0</v>
      </c>
      <c r="Y68" s="6">
        <f t="shared" si="20"/>
        <v>102.3772914476491</v>
      </c>
    </row>
    <row r="69" spans="1:25" ht="12.75">
      <c r="A69" s="3">
        <v>59</v>
      </c>
      <c r="B69" s="3">
        <v>0.7637408527639415</v>
      </c>
      <c r="C69" s="3">
        <v>10</v>
      </c>
      <c r="D69" s="3">
        <v>30</v>
      </c>
      <c r="E69" s="6">
        <f t="shared" si="23"/>
        <v>25.27481705527883</v>
      </c>
      <c r="F69" s="7">
        <f t="shared" si="1"/>
        <v>0</v>
      </c>
      <c r="G69" s="6">
        <f t="shared" si="2"/>
        <v>0</v>
      </c>
      <c r="H69" s="6">
        <f t="shared" si="3"/>
        <v>10.274817055278831</v>
      </c>
      <c r="I69" s="6">
        <f t="shared" si="4"/>
        <v>513.7408527639416</v>
      </c>
      <c r="J69" s="6">
        <f t="shared" si="5"/>
        <v>513.7408527639416</v>
      </c>
      <c r="K69" s="7">
        <f t="shared" si="6"/>
        <v>4.725182944721169</v>
      </c>
      <c r="L69" s="7">
        <f t="shared" si="7"/>
        <v>11.812957361802923</v>
      </c>
      <c r="M69" s="7">
        <f t="shared" si="8"/>
        <v>0</v>
      </c>
      <c r="N69" s="7">
        <f t="shared" si="9"/>
        <v>0</v>
      </c>
      <c r="O69" s="7">
        <f t="shared" si="10"/>
        <v>11.812957361802923</v>
      </c>
      <c r="P69" s="7">
        <f t="shared" si="11"/>
        <v>19.72518294472117</v>
      </c>
      <c r="Q69" s="6">
        <f t="shared" si="12"/>
        <v>49.31295736180292</v>
      </c>
      <c r="R69" s="6">
        <f t="shared" si="13"/>
        <v>0</v>
      </c>
      <c r="S69" s="6">
        <f t="shared" si="14"/>
        <v>0</v>
      </c>
      <c r="T69" s="6">
        <f t="shared" si="15"/>
        <v>49.31295736180292</v>
      </c>
      <c r="U69" s="7">
        <f t="shared" si="16"/>
        <v>34.72518294472117</v>
      </c>
      <c r="V69" s="6">
        <f t="shared" si="17"/>
        <v>86.81295736180292</v>
      </c>
      <c r="W69" s="6">
        <f t="shared" si="18"/>
        <v>0</v>
      </c>
      <c r="X69" s="6">
        <f t="shared" si="19"/>
        <v>0</v>
      </c>
      <c r="Y69" s="6">
        <f t="shared" si="20"/>
        <v>86.81295736180292</v>
      </c>
    </row>
    <row r="70" spans="1:25" ht="12.75">
      <c r="A70" s="3">
        <v>60</v>
      </c>
      <c r="B70" s="3">
        <v>0.9102419946699305</v>
      </c>
      <c r="C70" s="3">
        <v>10</v>
      </c>
      <c r="D70" s="3">
        <v>30</v>
      </c>
      <c r="E70" s="6">
        <f t="shared" si="23"/>
        <v>28.20483989339861</v>
      </c>
      <c r="F70" s="7">
        <f t="shared" si="1"/>
        <v>0</v>
      </c>
      <c r="G70" s="6">
        <f t="shared" si="2"/>
        <v>0</v>
      </c>
      <c r="H70" s="6">
        <f t="shared" si="3"/>
        <v>13.20483989339861</v>
      </c>
      <c r="I70" s="6">
        <f t="shared" si="4"/>
        <v>660.2419946699305</v>
      </c>
      <c r="J70" s="6">
        <f t="shared" si="5"/>
        <v>660.2419946699305</v>
      </c>
      <c r="K70" s="7">
        <f t="shared" si="6"/>
        <v>1.79516010660139</v>
      </c>
      <c r="L70" s="7">
        <f t="shared" si="7"/>
        <v>4.487900266503475</v>
      </c>
      <c r="M70" s="7">
        <f t="shared" si="8"/>
        <v>0</v>
      </c>
      <c r="N70" s="7">
        <f t="shared" si="9"/>
        <v>0</v>
      </c>
      <c r="O70" s="7">
        <f t="shared" si="10"/>
        <v>4.487900266503475</v>
      </c>
      <c r="P70" s="7">
        <f t="shared" si="11"/>
        <v>16.79516010660139</v>
      </c>
      <c r="Q70" s="6">
        <f t="shared" si="12"/>
        <v>41.98790026650347</v>
      </c>
      <c r="R70" s="6">
        <f t="shared" si="13"/>
        <v>0</v>
      </c>
      <c r="S70" s="6">
        <f t="shared" si="14"/>
        <v>0</v>
      </c>
      <c r="T70" s="6">
        <f t="shared" si="15"/>
        <v>41.98790026650347</v>
      </c>
      <c r="U70" s="7">
        <f t="shared" si="16"/>
        <v>31.79516010660139</v>
      </c>
      <c r="V70" s="6">
        <f t="shared" si="17"/>
        <v>79.48790026650347</v>
      </c>
      <c r="W70" s="6">
        <f t="shared" si="18"/>
        <v>0</v>
      </c>
      <c r="X70" s="6">
        <f t="shared" si="19"/>
        <v>0</v>
      </c>
      <c r="Y70" s="6">
        <f t="shared" si="20"/>
        <v>79.48790026650347</v>
      </c>
    </row>
    <row r="71" spans="1:25" ht="12.75">
      <c r="A71" s="3">
        <v>61</v>
      </c>
      <c r="B71" s="3">
        <v>0.6979566533874273</v>
      </c>
      <c r="C71" s="3">
        <v>10</v>
      </c>
      <c r="D71" s="3">
        <v>30</v>
      </c>
      <c r="E71" s="6">
        <f t="shared" si="23"/>
        <v>23.959133067748546</v>
      </c>
      <c r="F71" s="7">
        <f t="shared" si="1"/>
        <v>0</v>
      </c>
      <c r="G71" s="6">
        <f t="shared" si="2"/>
        <v>0</v>
      </c>
      <c r="H71" s="6">
        <f t="shared" si="3"/>
        <v>8.959133067748546</v>
      </c>
      <c r="I71" s="6">
        <f t="shared" si="4"/>
        <v>447.9566533874273</v>
      </c>
      <c r="J71" s="6">
        <f t="shared" si="5"/>
        <v>447.9566533874273</v>
      </c>
      <c r="K71" s="7">
        <f t="shared" si="6"/>
        <v>6.040866932251454</v>
      </c>
      <c r="L71" s="7">
        <f t="shared" si="7"/>
        <v>15.102167330628635</v>
      </c>
      <c r="M71" s="7">
        <f t="shared" si="8"/>
        <v>0</v>
      </c>
      <c r="N71" s="7">
        <f t="shared" si="9"/>
        <v>0</v>
      </c>
      <c r="O71" s="7">
        <f t="shared" si="10"/>
        <v>15.102167330628635</v>
      </c>
      <c r="P71" s="7">
        <f t="shared" si="11"/>
        <v>21.040866932251454</v>
      </c>
      <c r="Q71" s="6">
        <f t="shared" si="12"/>
        <v>52.60216733062863</v>
      </c>
      <c r="R71" s="6">
        <f t="shared" si="13"/>
        <v>0</v>
      </c>
      <c r="S71" s="6">
        <f t="shared" si="14"/>
        <v>0</v>
      </c>
      <c r="T71" s="6">
        <f t="shared" si="15"/>
        <v>52.60216733062863</v>
      </c>
      <c r="U71" s="7">
        <f t="shared" si="16"/>
        <v>36.040866932251454</v>
      </c>
      <c r="V71" s="6">
        <f t="shared" si="17"/>
        <v>90.10216733062863</v>
      </c>
      <c r="W71" s="6">
        <f t="shared" si="18"/>
        <v>0</v>
      </c>
      <c r="X71" s="6">
        <f t="shared" si="19"/>
        <v>0</v>
      </c>
      <c r="Y71" s="6">
        <f t="shared" si="20"/>
        <v>90.10216733062863</v>
      </c>
    </row>
    <row r="72" spans="1:25" ht="12.75">
      <c r="A72" s="3">
        <v>62</v>
      </c>
      <c r="B72" s="3">
        <v>0.8436199179234629</v>
      </c>
      <c r="C72" s="3">
        <v>10</v>
      </c>
      <c r="D72" s="3">
        <v>30</v>
      </c>
      <c r="E72" s="6">
        <f t="shared" si="23"/>
        <v>26.87239835846926</v>
      </c>
      <c r="F72" s="7">
        <f t="shared" si="1"/>
        <v>0</v>
      </c>
      <c r="G72" s="6">
        <f t="shared" si="2"/>
        <v>0</v>
      </c>
      <c r="H72" s="6">
        <f t="shared" si="3"/>
        <v>11.872398358469258</v>
      </c>
      <c r="I72" s="6">
        <f t="shared" si="4"/>
        <v>593.6199179234629</v>
      </c>
      <c r="J72" s="6">
        <f t="shared" si="5"/>
        <v>593.6199179234629</v>
      </c>
      <c r="K72" s="7">
        <f t="shared" si="6"/>
        <v>3.1276016415307417</v>
      </c>
      <c r="L72" s="7">
        <f t="shared" si="7"/>
        <v>7.819004103826854</v>
      </c>
      <c r="M72" s="7">
        <f t="shared" si="8"/>
        <v>0</v>
      </c>
      <c r="N72" s="7">
        <f t="shared" si="9"/>
        <v>0</v>
      </c>
      <c r="O72" s="7">
        <f t="shared" si="10"/>
        <v>7.819004103826854</v>
      </c>
      <c r="P72" s="7">
        <f t="shared" si="11"/>
        <v>18.12760164153074</v>
      </c>
      <c r="Q72" s="6">
        <f t="shared" si="12"/>
        <v>45.319004103826856</v>
      </c>
      <c r="R72" s="6">
        <f t="shared" si="13"/>
        <v>0</v>
      </c>
      <c r="S72" s="6">
        <f t="shared" si="14"/>
        <v>0</v>
      </c>
      <c r="T72" s="6">
        <f t="shared" si="15"/>
        <v>45.319004103826856</v>
      </c>
      <c r="U72" s="7">
        <f t="shared" si="16"/>
        <v>33.127601641530745</v>
      </c>
      <c r="V72" s="6">
        <f t="shared" si="17"/>
        <v>82.81900410382687</v>
      </c>
      <c r="W72" s="6">
        <f t="shared" si="18"/>
        <v>0</v>
      </c>
      <c r="X72" s="6">
        <f t="shared" si="19"/>
        <v>0</v>
      </c>
      <c r="Y72" s="6">
        <f t="shared" si="20"/>
        <v>82.81900410382687</v>
      </c>
    </row>
    <row r="73" spans="1:25" ht="12.75">
      <c r="A73" s="3">
        <v>63</v>
      </c>
      <c r="B73" s="3">
        <v>0.40254092632928007</v>
      </c>
      <c r="C73" s="3">
        <v>10</v>
      </c>
      <c r="D73" s="3">
        <v>30</v>
      </c>
      <c r="E73" s="6">
        <f t="shared" si="23"/>
        <v>18.0508185265856</v>
      </c>
      <c r="F73" s="7">
        <f t="shared" si="1"/>
        <v>0</v>
      </c>
      <c r="G73" s="6">
        <f t="shared" si="2"/>
        <v>0</v>
      </c>
      <c r="H73" s="6">
        <f t="shared" si="3"/>
        <v>3.0508185265856014</v>
      </c>
      <c r="I73" s="6">
        <f t="shared" si="4"/>
        <v>152.54092632928007</v>
      </c>
      <c r="J73" s="6">
        <f t="shared" si="5"/>
        <v>152.54092632928007</v>
      </c>
      <c r="K73" s="7">
        <f t="shared" si="6"/>
        <v>11.949181473414399</v>
      </c>
      <c r="L73" s="7">
        <f t="shared" si="7"/>
        <v>29.872953683535997</v>
      </c>
      <c r="M73" s="7">
        <f t="shared" si="8"/>
        <v>0</v>
      </c>
      <c r="N73" s="7">
        <f t="shared" si="9"/>
        <v>0</v>
      </c>
      <c r="O73" s="7">
        <f t="shared" si="10"/>
        <v>29.872953683535997</v>
      </c>
      <c r="P73" s="7">
        <f t="shared" si="11"/>
        <v>26.9491814734144</v>
      </c>
      <c r="Q73" s="6">
        <f t="shared" si="12"/>
        <v>67.372953683536</v>
      </c>
      <c r="R73" s="6">
        <f t="shared" si="13"/>
        <v>0</v>
      </c>
      <c r="S73" s="6">
        <f t="shared" si="14"/>
        <v>0</v>
      </c>
      <c r="T73" s="6">
        <f t="shared" si="15"/>
        <v>67.372953683536</v>
      </c>
      <c r="U73" s="7">
        <f t="shared" si="16"/>
        <v>41.9491814734144</v>
      </c>
      <c r="V73" s="6">
        <f t="shared" si="17"/>
        <v>104.872953683536</v>
      </c>
      <c r="W73" s="6">
        <f t="shared" si="18"/>
        <v>0</v>
      </c>
      <c r="X73" s="6">
        <f t="shared" si="19"/>
        <v>0</v>
      </c>
      <c r="Y73" s="6">
        <f t="shared" si="20"/>
        <v>104.872953683536</v>
      </c>
    </row>
    <row r="74" spans="1:25" ht="12.75">
      <c r="A74" s="3">
        <v>64</v>
      </c>
      <c r="B74" s="3">
        <v>0.5657644798595556</v>
      </c>
      <c r="C74" s="3">
        <v>10</v>
      </c>
      <c r="D74" s="3">
        <v>30</v>
      </c>
      <c r="E74" s="6">
        <f t="shared" si="23"/>
        <v>21.31528959719111</v>
      </c>
      <c r="F74" s="7">
        <f t="shared" si="1"/>
        <v>0</v>
      </c>
      <c r="G74" s="6">
        <f t="shared" si="2"/>
        <v>0</v>
      </c>
      <c r="H74" s="6">
        <f t="shared" si="3"/>
        <v>6.315289597191111</v>
      </c>
      <c r="I74" s="6">
        <f t="shared" si="4"/>
        <v>315.76447985955554</v>
      </c>
      <c r="J74" s="6">
        <f t="shared" si="5"/>
        <v>315.76447985955554</v>
      </c>
      <c r="K74" s="7">
        <f t="shared" si="6"/>
        <v>8.68471040280889</v>
      </c>
      <c r="L74" s="7">
        <f t="shared" si="7"/>
        <v>21.711776007022223</v>
      </c>
      <c r="M74" s="7">
        <f t="shared" si="8"/>
        <v>0</v>
      </c>
      <c r="N74" s="7">
        <f t="shared" si="9"/>
        <v>0</v>
      </c>
      <c r="O74" s="7">
        <f t="shared" si="10"/>
        <v>21.711776007022223</v>
      </c>
      <c r="P74" s="7">
        <f t="shared" si="11"/>
        <v>23.68471040280889</v>
      </c>
      <c r="Q74" s="6">
        <f t="shared" si="12"/>
        <v>59.21177600702222</v>
      </c>
      <c r="R74" s="6">
        <f t="shared" si="13"/>
        <v>0</v>
      </c>
      <c r="S74" s="6">
        <f t="shared" si="14"/>
        <v>0</v>
      </c>
      <c r="T74" s="6">
        <f t="shared" si="15"/>
        <v>59.21177600702222</v>
      </c>
      <c r="U74" s="7">
        <f t="shared" si="16"/>
        <v>38.68471040280889</v>
      </c>
      <c r="V74" s="6">
        <f t="shared" si="17"/>
        <v>96.71177600702222</v>
      </c>
      <c r="W74" s="6">
        <f t="shared" si="18"/>
        <v>0</v>
      </c>
      <c r="X74" s="6">
        <f t="shared" si="19"/>
        <v>0</v>
      </c>
      <c r="Y74" s="6">
        <f t="shared" si="20"/>
        <v>96.71177600702222</v>
      </c>
    </row>
    <row r="75" spans="1:25" ht="12.75">
      <c r="A75" s="3">
        <v>65</v>
      </c>
      <c r="B75" s="3">
        <v>0.5842837006953525</v>
      </c>
      <c r="C75" s="3">
        <v>10</v>
      </c>
      <c r="D75" s="3">
        <v>30</v>
      </c>
      <c r="E75" s="6">
        <f t="shared" si="23"/>
        <v>21.68567401390705</v>
      </c>
      <c r="F75" s="7">
        <f t="shared" si="1"/>
        <v>0</v>
      </c>
      <c r="G75" s="6">
        <f t="shared" si="2"/>
        <v>0</v>
      </c>
      <c r="H75" s="6">
        <f t="shared" si="3"/>
        <v>6.68567401390705</v>
      </c>
      <c r="I75" s="6">
        <f t="shared" si="4"/>
        <v>334.28370069535254</v>
      </c>
      <c r="J75" s="6">
        <f t="shared" si="5"/>
        <v>334.28370069535254</v>
      </c>
      <c r="K75" s="7">
        <f t="shared" si="6"/>
        <v>8.31432598609295</v>
      </c>
      <c r="L75" s="7">
        <f t="shared" si="7"/>
        <v>20.785814965232376</v>
      </c>
      <c r="M75" s="7">
        <f t="shared" si="8"/>
        <v>0</v>
      </c>
      <c r="N75" s="7">
        <f t="shared" si="9"/>
        <v>0</v>
      </c>
      <c r="O75" s="7">
        <f t="shared" si="10"/>
        <v>20.785814965232376</v>
      </c>
      <c r="P75" s="7">
        <f t="shared" si="11"/>
        <v>23.31432598609295</v>
      </c>
      <c r="Q75" s="6">
        <f t="shared" si="12"/>
        <v>58.285814965232376</v>
      </c>
      <c r="R75" s="6">
        <f t="shared" si="13"/>
        <v>0</v>
      </c>
      <c r="S75" s="6">
        <f t="shared" si="14"/>
        <v>0</v>
      </c>
      <c r="T75" s="6">
        <f t="shared" si="15"/>
        <v>58.285814965232376</v>
      </c>
      <c r="U75" s="7">
        <f t="shared" si="16"/>
        <v>38.31432598609295</v>
      </c>
      <c r="V75" s="6">
        <f t="shared" si="17"/>
        <v>95.78581496523239</v>
      </c>
      <c r="W75" s="6">
        <f t="shared" si="18"/>
        <v>0</v>
      </c>
      <c r="X75" s="6">
        <f t="shared" si="19"/>
        <v>0</v>
      </c>
      <c r="Y75" s="6">
        <f t="shared" si="20"/>
        <v>95.78581496523239</v>
      </c>
    </row>
    <row r="76" spans="1:25" ht="12.75">
      <c r="A76" s="3">
        <v>66</v>
      </c>
      <c r="B76" s="3">
        <v>0.4615515290570471</v>
      </c>
      <c r="C76" s="3">
        <v>10</v>
      </c>
      <c r="D76" s="3">
        <v>30</v>
      </c>
      <c r="E76" s="6">
        <f t="shared" si="23"/>
        <v>19.231030581140942</v>
      </c>
      <c r="F76" s="7">
        <f aca="true" t="shared" si="24" ref="F76:F110">IF(E76&gt;15,0,15-E76)</f>
        <v>0</v>
      </c>
      <c r="G76" s="6">
        <f aca="true" t="shared" si="25" ref="G76:G110">2.5*F76</f>
        <v>0</v>
      </c>
      <c r="H76" s="6">
        <f aca="true" t="shared" si="26" ref="H76:H110">IF(E76&gt;15,E76-15,0)</f>
        <v>4.231030581140942</v>
      </c>
      <c r="I76" s="6">
        <f aca="true" t="shared" si="27" ref="I76:I110">H76*50</f>
        <v>211.5515290570471</v>
      </c>
      <c r="J76" s="6">
        <f aca="true" t="shared" si="28" ref="J76:J110">I76+G76</f>
        <v>211.5515290570471</v>
      </c>
      <c r="K76" s="7">
        <f aca="true" t="shared" si="29" ref="K76:K110">IF(E76&gt;30,0,30-E76)</f>
        <v>10.768969418859058</v>
      </c>
      <c r="L76" s="7">
        <f aca="true" t="shared" si="30" ref="L76:L110">K76*2.5</f>
        <v>26.922423547147645</v>
      </c>
      <c r="M76" s="7">
        <f aca="true" t="shared" si="31" ref="M76:M110">IF(E76&gt;30,E76-30,0)</f>
        <v>0</v>
      </c>
      <c r="N76" s="7">
        <f aca="true" t="shared" si="32" ref="N76:N110">M76*50</f>
        <v>0</v>
      </c>
      <c r="O76" s="7">
        <f aca="true" t="shared" si="33" ref="O76:O110">L76+N76</f>
        <v>26.922423547147645</v>
      </c>
      <c r="P76" s="7">
        <f aca="true" t="shared" si="34" ref="P76:P110">IF(E76&gt;45,0,45-E76)</f>
        <v>25.768969418859058</v>
      </c>
      <c r="Q76" s="6">
        <f aca="true" t="shared" si="35" ref="Q76:Q110">P76*2.5</f>
        <v>64.42242354714764</v>
      </c>
      <c r="R76" s="6">
        <f aca="true" t="shared" si="36" ref="R76:R110">IF(E76&gt;45,E76-45,0)</f>
        <v>0</v>
      </c>
      <c r="S76" s="6">
        <f aca="true" t="shared" si="37" ref="S76:S110">R76*50</f>
        <v>0</v>
      </c>
      <c r="T76" s="6">
        <f aca="true" t="shared" si="38" ref="T76:T110">S76+Q76</f>
        <v>64.42242354714764</v>
      </c>
      <c r="U76" s="7">
        <f aca="true" t="shared" si="39" ref="U76:U110">IF(E76&gt;60,0,60-E76)</f>
        <v>40.76896941885906</v>
      </c>
      <c r="V76" s="6">
        <f aca="true" t="shared" si="40" ref="V76:V110">U76*2.5</f>
        <v>101.92242354714764</v>
      </c>
      <c r="W76" s="6">
        <f aca="true" t="shared" si="41" ref="W76:W110">IF(E76&gt;60,E76-60,0)</f>
        <v>0</v>
      </c>
      <c r="X76" s="6">
        <f aca="true" t="shared" si="42" ref="X76:X110">W76*50</f>
        <v>0</v>
      </c>
      <c r="Y76" s="6">
        <f aca="true" t="shared" si="43" ref="Y76:Y110">X76+V76</f>
        <v>101.92242354714764</v>
      </c>
    </row>
    <row r="77" spans="1:25" ht="12.75">
      <c r="A77" s="3">
        <v>67</v>
      </c>
      <c r="B77" s="3">
        <v>0.10889386925961997</v>
      </c>
      <c r="C77" s="3">
        <v>10</v>
      </c>
      <c r="D77" s="3">
        <v>30</v>
      </c>
      <c r="E77" s="6">
        <f t="shared" si="23"/>
        <v>12.1778773851924</v>
      </c>
      <c r="F77" s="7">
        <f t="shared" si="24"/>
        <v>2.8221226148076006</v>
      </c>
      <c r="G77" s="6">
        <f t="shared" si="25"/>
        <v>7.055306537019002</v>
      </c>
      <c r="H77" s="6">
        <f t="shared" si="26"/>
        <v>0</v>
      </c>
      <c r="I77" s="6">
        <f t="shared" si="27"/>
        <v>0</v>
      </c>
      <c r="J77" s="6">
        <f t="shared" si="28"/>
        <v>7.055306537019002</v>
      </c>
      <c r="K77" s="7">
        <f t="shared" si="29"/>
        <v>17.8221226148076</v>
      </c>
      <c r="L77" s="7">
        <f t="shared" si="30"/>
        <v>44.555306537019</v>
      </c>
      <c r="M77" s="7">
        <f t="shared" si="31"/>
        <v>0</v>
      </c>
      <c r="N77" s="7">
        <f t="shared" si="32"/>
        <v>0</v>
      </c>
      <c r="O77" s="7">
        <f t="shared" si="33"/>
        <v>44.555306537019</v>
      </c>
      <c r="P77" s="7">
        <f t="shared" si="34"/>
        <v>32.8221226148076</v>
      </c>
      <c r="Q77" s="6">
        <f t="shared" si="35"/>
        <v>82.05530653701899</v>
      </c>
      <c r="R77" s="6">
        <f t="shared" si="36"/>
        <v>0</v>
      </c>
      <c r="S77" s="6">
        <f t="shared" si="37"/>
        <v>0</v>
      </c>
      <c r="T77" s="6">
        <f t="shared" si="38"/>
        <v>82.05530653701899</v>
      </c>
      <c r="U77" s="7">
        <f t="shared" si="39"/>
        <v>47.8221226148076</v>
      </c>
      <c r="V77" s="6">
        <f t="shared" si="40"/>
        <v>119.55530653701899</v>
      </c>
      <c r="W77" s="6">
        <f t="shared" si="41"/>
        <v>0</v>
      </c>
      <c r="X77" s="6">
        <f t="shared" si="42"/>
        <v>0</v>
      </c>
      <c r="Y77" s="6">
        <f t="shared" si="43"/>
        <v>119.55530653701899</v>
      </c>
    </row>
    <row r="78" spans="1:25" ht="12.75">
      <c r="A78" s="3">
        <v>68</v>
      </c>
      <c r="B78" s="3">
        <v>0.6580169987277122</v>
      </c>
      <c r="C78" s="3">
        <v>10</v>
      </c>
      <c r="D78" s="3">
        <v>30</v>
      </c>
      <c r="E78" s="6">
        <f t="shared" si="23"/>
        <v>23.160339974554244</v>
      </c>
      <c r="F78" s="7">
        <f t="shared" si="24"/>
        <v>0</v>
      </c>
      <c r="G78" s="6">
        <f t="shared" si="25"/>
        <v>0</v>
      </c>
      <c r="H78" s="6">
        <f t="shared" si="26"/>
        <v>8.160339974554244</v>
      </c>
      <c r="I78" s="6">
        <f t="shared" si="27"/>
        <v>408.0169987277122</v>
      </c>
      <c r="J78" s="6">
        <f t="shared" si="28"/>
        <v>408.0169987277122</v>
      </c>
      <c r="K78" s="7">
        <f t="shared" si="29"/>
        <v>6.839660025445756</v>
      </c>
      <c r="L78" s="7">
        <f t="shared" si="30"/>
        <v>17.09915006361439</v>
      </c>
      <c r="M78" s="7">
        <f t="shared" si="31"/>
        <v>0</v>
      </c>
      <c r="N78" s="7">
        <f t="shared" si="32"/>
        <v>0</v>
      </c>
      <c r="O78" s="7">
        <f t="shared" si="33"/>
        <v>17.09915006361439</v>
      </c>
      <c r="P78" s="7">
        <f t="shared" si="34"/>
        <v>21.839660025445756</v>
      </c>
      <c r="Q78" s="6">
        <f t="shared" si="35"/>
        <v>54.59915006361439</v>
      </c>
      <c r="R78" s="6">
        <f t="shared" si="36"/>
        <v>0</v>
      </c>
      <c r="S78" s="6">
        <f t="shared" si="37"/>
        <v>0</v>
      </c>
      <c r="T78" s="6">
        <f t="shared" si="38"/>
        <v>54.59915006361439</v>
      </c>
      <c r="U78" s="7">
        <f t="shared" si="39"/>
        <v>36.83966002544575</v>
      </c>
      <c r="V78" s="6">
        <f t="shared" si="40"/>
        <v>92.09915006361439</v>
      </c>
      <c r="W78" s="6">
        <f t="shared" si="41"/>
        <v>0</v>
      </c>
      <c r="X78" s="6">
        <f t="shared" si="42"/>
        <v>0</v>
      </c>
      <c r="Y78" s="6">
        <f t="shared" si="43"/>
        <v>92.09915006361439</v>
      </c>
    </row>
    <row r="79" spans="1:25" ht="12.75">
      <c r="A79" s="3">
        <v>69</v>
      </c>
      <c r="B79" s="3">
        <v>0.5962715048619422</v>
      </c>
      <c r="C79" s="3">
        <v>10</v>
      </c>
      <c r="D79" s="3">
        <v>30</v>
      </c>
      <c r="E79" s="6">
        <f t="shared" si="23"/>
        <v>21.925430097238845</v>
      </c>
      <c r="F79" s="7">
        <f t="shared" si="24"/>
        <v>0</v>
      </c>
      <c r="G79" s="6">
        <f t="shared" si="25"/>
        <v>0</v>
      </c>
      <c r="H79" s="6">
        <f t="shared" si="26"/>
        <v>6.925430097238845</v>
      </c>
      <c r="I79" s="6">
        <f t="shared" si="27"/>
        <v>346.2715048619423</v>
      </c>
      <c r="J79" s="6">
        <f t="shared" si="28"/>
        <v>346.2715048619423</v>
      </c>
      <c r="K79" s="7">
        <f t="shared" si="29"/>
        <v>8.074569902761155</v>
      </c>
      <c r="L79" s="7">
        <f t="shared" si="30"/>
        <v>20.186424756902888</v>
      </c>
      <c r="M79" s="7">
        <f t="shared" si="31"/>
        <v>0</v>
      </c>
      <c r="N79" s="7">
        <f t="shared" si="32"/>
        <v>0</v>
      </c>
      <c r="O79" s="7">
        <f t="shared" si="33"/>
        <v>20.186424756902888</v>
      </c>
      <c r="P79" s="7">
        <f t="shared" si="34"/>
        <v>23.074569902761155</v>
      </c>
      <c r="Q79" s="6">
        <f t="shared" si="35"/>
        <v>57.68642475690289</v>
      </c>
      <c r="R79" s="6">
        <f t="shared" si="36"/>
        <v>0</v>
      </c>
      <c r="S79" s="6">
        <f t="shared" si="37"/>
        <v>0</v>
      </c>
      <c r="T79" s="6">
        <f t="shared" si="38"/>
        <v>57.68642475690289</v>
      </c>
      <c r="U79" s="7">
        <f t="shared" si="39"/>
        <v>38.074569902761155</v>
      </c>
      <c r="V79" s="6">
        <f t="shared" si="40"/>
        <v>95.18642475690288</v>
      </c>
      <c r="W79" s="6">
        <f t="shared" si="41"/>
        <v>0</v>
      </c>
      <c r="X79" s="6">
        <f t="shared" si="42"/>
        <v>0</v>
      </c>
      <c r="Y79" s="6">
        <f t="shared" si="43"/>
        <v>95.18642475690288</v>
      </c>
    </row>
    <row r="80" spans="1:25" ht="12.75">
      <c r="A80" s="3">
        <v>70</v>
      </c>
      <c r="B80" s="3">
        <v>0.19377624913481295</v>
      </c>
      <c r="C80" s="3">
        <v>10</v>
      </c>
      <c r="D80" s="3">
        <v>30</v>
      </c>
      <c r="E80" s="6">
        <f t="shared" si="23"/>
        <v>13.875524982696259</v>
      </c>
      <c r="F80" s="7">
        <f t="shared" si="24"/>
        <v>1.124475017303741</v>
      </c>
      <c r="G80" s="6">
        <f t="shared" si="25"/>
        <v>2.8111875432593525</v>
      </c>
      <c r="H80" s="6">
        <f t="shared" si="26"/>
        <v>0</v>
      </c>
      <c r="I80" s="6">
        <f t="shared" si="27"/>
        <v>0</v>
      </c>
      <c r="J80" s="6">
        <f t="shared" si="28"/>
        <v>2.8111875432593525</v>
      </c>
      <c r="K80" s="7">
        <f t="shared" si="29"/>
        <v>16.12447501730374</v>
      </c>
      <c r="L80" s="7">
        <f t="shared" si="30"/>
        <v>40.31118754325935</v>
      </c>
      <c r="M80" s="7">
        <f t="shared" si="31"/>
        <v>0</v>
      </c>
      <c r="N80" s="7">
        <f t="shared" si="32"/>
        <v>0</v>
      </c>
      <c r="O80" s="7">
        <f t="shared" si="33"/>
        <v>40.31118754325935</v>
      </c>
      <c r="P80" s="7">
        <f t="shared" si="34"/>
        <v>31.12447501730374</v>
      </c>
      <c r="Q80" s="6">
        <f t="shared" si="35"/>
        <v>77.81118754325935</v>
      </c>
      <c r="R80" s="6">
        <f t="shared" si="36"/>
        <v>0</v>
      </c>
      <c r="S80" s="6">
        <f t="shared" si="37"/>
        <v>0</v>
      </c>
      <c r="T80" s="6">
        <f t="shared" si="38"/>
        <v>77.81118754325935</v>
      </c>
      <c r="U80" s="7">
        <f t="shared" si="39"/>
        <v>46.12447501730374</v>
      </c>
      <c r="V80" s="6">
        <f t="shared" si="40"/>
        <v>115.31118754325934</v>
      </c>
      <c r="W80" s="6">
        <f t="shared" si="41"/>
        <v>0</v>
      </c>
      <c r="X80" s="6">
        <f t="shared" si="42"/>
        <v>0</v>
      </c>
      <c r="Y80" s="6">
        <f t="shared" si="43"/>
        <v>115.31118754325934</v>
      </c>
    </row>
    <row r="81" spans="1:25" ht="12.75">
      <c r="A81" s="3">
        <v>71</v>
      </c>
      <c r="B81" s="3">
        <v>0.287869752997983</v>
      </c>
      <c r="C81" s="3">
        <v>10</v>
      </c>
      <c r="D81" s="3">
        <v>30</v>
      </c>
      <c r="E81" s="6">
        <f t="shared" si="23"/>
        <v>15.75739505995966</v>
      </c>
      <c r="F81" s="7">
        <f t="shared" si="24"/>
        <v>0</v>
      </c>
      <c r="G81" s="6">
        <f t="shared" si="25"/>
        <v>0</v>
      </c>
      <c r="H81" s="6">
        <f t="shared" si="26"/>
        <v>0.7573950599596593</v>
      </c>
      <c r="I81" s="6">
        <f t="shared" si="27"/>
        <v>37.869752997982964</v>
      </c>
      <c r="J81" s="6">
        <f t="shared" si="28"/>
        <v>37.869752997982964</v>
      </c>
      <c r="K81" s="7">
        <f t="shared" si="29"/>
        <v>14.24260494004034</v>
      </c>
      <c r="L81" s="7">
        <f t="shared" si="30"/>
        <v>35.60651235010085</v>
      </c>
      <c r="M81" s="7">
        <f t="shared" si="31"/>
        <v>0</v>
      </c>
      <c r="N81" s="7">
        <f t="shared" si="32"/>
        <v>0</v>
      </c>
      <c r="O81" s="7">
        <f t="shared" si="33"/>
        <v>35.60651235010085</v>
      </c>
      <c r="P81" s="7">
        <f t="shared" si="34"/>
        <v>29.24260494004034</v>
      </c>
      <c r="Q81" s="6">
        <f t="shared" si="35"/>
        <v>73.10651235010086</v>
      </c>
      <c r="R81" s="6">
        <f t="shared" si="36"/>
        <v>0</v>
      </c>
      <c r="S81" s="6">
        <f t="shared" si="37"/>
        <v>0</v>
      </c>
      <c r="T81" s="6">
        <f t="shared" si="38"/>
        <v>73.10651235010086</v>
      </c>
      <c r="U81" s="7">
        <f t="shared" si="39"/>
        <v>44.24260494004034</v>
      </c>
      <c r="V81" s="6">
        <f t="shared" si="40"/>
        <v>110.60651235010084</v>
      </c>
      <c r="W81" s="6">
        <f t="shared" si="41"/>
        <v>0</v>
      </c>
      <c r="X81" s="6">
        <f t="shared" si="42"/>
        <v>0</v>
      </c>
      <c r="Y81" s="6">
        <f t="shared" si="43"/>
        <v>110.60651235010084</v>
      </c>
    </row>
    <row r="82" spans="1:25" ht="12.75">
      <c r="A82" s="3">
        <v>72</v>
      </c>
      <c r="B82" s="3">
        <v>0.3801711931911247</v>
      </c>
      <c r="C82" s="3">
        <v>10</v>
      </c>
      <c r="D82" s="3">
        <v>30</v>
      </c>
      <c r="E82" s="6">
        <f t="shared" si="23"/>
        <v>17.603423863822492</v>
      </c>
      <c r="F82" s="7">
        <f t="shared" si="24"/>
        <v>0</v>
      </c>
      <c r="G82" s="6">
        <f t="shared" si="25"/>
        <v>0</v>
      </c>
      <c r="H82" s="6">
        <f t="shared" si="26"/>
        <v>2.603423863822492</v>
      </c>
      <c r="I82" s="6">
        <f t="shared" si="27"/>
        <v>130.1711931911246</v>
      </c>
      <c r="J82" s="6">
        <f t="shared" si="28"/>
        <v>130.1711931911246</v>
      </c>
      <c r="K82" s="7">
        <f t="shared" si="29"/>
        <v>12.396576136177508</v>
      </c>
      <c r="L82" s="7">
        <f t="shared" si="30"/>
        <v>30.99144034044377</v>
      </c>
      <c r="M82" s="7">
        <f t="shared" si="31"/>
        <v>0</v>
      </c>
      <c r="N82" s="7">
        <f t="shared" si="32"/>
        <v>0</v>
      </c>
      <c r="O82" s="7">
        <f t="shared" si="33"/>
        <v>30.99144034044377</v>
      </c>
      <c r="P82" s="7">
        <f t="shared" si="34"/>
        <v>27.396576136177508</v>
      </c>
      <c r="Q82" s="6">
        <f t="shared" si="35"/>
        <v>68.49144034044377</v>
      </c>
      <c r="R82" s="6">
        <f t="shared" si="36"/>
        <v>0</v>
      </c>
      <c r="S82" s="6">
        <f t="shared" si="37"/>
        <v>0</v>
      </c>
      <c r="T82" s="6">
        <f t="shared" si="38"/>
        <v>68.49144034044377</v>
      </c>
      <c r="U82" s="7">
        <f t="shared" si="39"/>
        <v>42.39657613617751</v>
      </c>
      <c r="V82" s="6">
        <f t="shared" si="40"/>
        <v>105.99144034044377</v>
      </c>
      <c r="W82" s="6">
        <f t="shared" si="41"/>
        <v>0</v>
      </c>
      <c r="X82" s="6">
        <f t="shared" si="42"/>
        <v>0</v>
      </c>
      <c r="Y82" s="6">
        <f t="shared" si="43"/>
        <v>105.99144034044377</v>
      </c>
    </row>
    <row r="83" spans="1:25" ht="12.75">
      <c r="A83" s="3">
        <v>73</v>
      </c>
      <c r="B83" s="3">
        <v>0.8726153300355806</v>
      </c>
      <c r="C83" s="3">
        <v>10</v>
      </c>
      <c r="D83" s="3">
        <v>30</v>
      </c>
      <c r="E83" s="6">
        <f t="shared" si="23"/>
        <v>27.452306600711612</v>
      </c>
      <c r="F83" s="7">
        <f t="shared" si="24"/>
        <v>0</v>
      </c>
      <c r="G83" s="6">
        <f t="shared" si="25"/>
        <v>0</v>
      </c>
      <c r="H83" s="6">
        <f t="shared" si="26"/>
        <v>12.452306600711612</v>
      </c>
      <c r="I83" s="6">
        <f t="shared" si="27"/>
        <v>622.6153300355807</v>
      </c>
      <c r="J83" s="6">
        <f t="shared" si="28"/>
        <v>622.6153300355807</v>
      </c>
      <c r="K83" s="7">
        <f t="shared" si="29"/>
        <v>2.547693399288388</v>
      </c>
      <c r="L83" s="7">
        <f t="shared" si="30"/>
        <v>6.36923349822097</v>
      </c>
      <c r="M83" s="7">
        <f t="shared" si="31"/>
        <v>0</v>
      </c>
      <c r="N83" s="7">
        <f t="shared" si="32"/>
        <v>0</v>
      </c>
      <c r="O83" s="7">
        <f t="shared" si="33"/>
        <v>6.36923349822097</v>
      </c>
      <c r="P83" s="7">
        <f t="shared" si="34"/>
        <v>17.547693399288388</v>
      </c>
      <c r="Q83" s="6">
        <f t="shared" si="35"/>
        <v>43.86923349822097</v>
      </c>
      <c r="R83" s="6">
        <f t="shared" si="36"/>
        <v>0</v>
      </c>
      <c r="S83" s="6">
        <f t="shared" si="37"/>
        <v>0</v>
      </c>
      <c r="T83" s="6">
        <f t="shared" si="38"/>
        <v>43.86923349822097</v>
      </c>
      <c r="U83" s="7">
        <f t="shared" si="39"/>
        <v>32.54769339928839</v>
      </c>
      <c r="V83" s="6">
        <f t="shared" si="40"/>
        <v>81.36923349822098</v>
      </c>
      <c r="W83" s="6">
        <f t="shared" si="41"/>
        <v>0</v>
      </c>
      <c r="X83" s="6">
        <f t="shared" si="42"/>
        <v>0</v>
      </c>
      <c r="Y83" s="6">
        <f t="shared" si="43"/>
        <v>81.36923349822098</v>
      </c>
    </row>
    <row r="84" spans="1:25" ht="12.75">
      <c r="A84" s="3">
        <v>74</v>
      </c>
      <c r="B84" s="3">
        <v>0.1664832794366884</v>
      </c>
      <c r="C84" s="3">
        <v>10</v>
      </c>
      <c r="D84" s="3">
        <v>30</v>
      </c>
      <c r="E84" s="6">
        <f t="shared" si="23"/>
        <v>13.329665588733768</v>
      </c>
      <c r="F84" s="7">
        <f t="shared" si="24"/>
        <v>1.6703344112662322</v>
      </c>
      <c r="G84" s="6">
        <f t="shared" si="25"/>
        <v>4.17583602816558</v>
      </c>
      <c r="H84" s="6">
        <f t="shared" si="26"/>
        <v>0</v>
      </c>
      <c r="I84" s="6">
        <f t="shared" si="27"/>
        <v>0</v>
      </c>
      <c r="J84" s="6">
        <f t="shared" si="28"/>
        <v>4.17583602816558</v>
      </c>
      <c r="K84" s="7">
        <f t="shared" si="29"/>
        <v>16.670334411266232</v>
      </c>
      <c r="L84" s="7">
        <f t="shared" si="30"/>
        <v>41.67583602816558</v>
      </c>
      <c r="M84" s="7">
        <f t="shared" si="31"/>
        <v>0</v>
      </c>
      <c r="N84" s="7">
        <f t="shared" si="32"/>
        <v>0</v>
      </c>
      <c r="O84" s="7">
        <f t="shared" si="33"/>
        <v>41.67583602816558</v>
      </c>
      <c r="P84" s="7">
        <f t="shared" si="34"/>
        <v>31.670334411266232</v>
      </c>
      <c r="Q84" s="6">
        <f t="shared" si="35"/>
        <v>79.17583602816558</v>
      </c>
      <c r="R84" s="6">
        <f t="shared" si="36"/>
        <v>0</v>
      </c>
      <c r="S84" s="6">
        <f t="shared" si="37"/>
        <v>0</v>
      </c>
      <c r="T84" s="6">
        <f t="shared" si="38"/>
        <v>79.17583602816558</v>
      </c>
      <c r="U84" s="7">
        <f t="shared" si="39"/>
        <v>46.67033441126623</v>
      </c>
      <c r="V84" s="6">
        <f t="shared" si="40"/>
        <v>116.67583602816558</v>
      </c>
      <c r="W84" s="6">
        <f t="shared" si="41"/>
        <v>0</v>
      </c>
      <c r="X84" s="6">
        <f t="shared" si="42"/>
        <v>0</v>
      </c>
      <c r="Y84" s="6">
        <f t="shared" si="43"/>
        <v>116.67583602816558</v>
      </c>
    </row>
    <row r="85" spans="1:25" ht="12.75">
      <c r="A85" s="3">
        <v>75</v>
      </c>
      <c r="B85" s="3">
        <v>0.24361434771669477</v>
      </c>
      <c r="C85" s="3">
        <v>10</v>
      </c>
      <c r="D85" s="3">
        <v>30</v>
      </c>
      <c r="E85" s="6">
        <f t="shared" si="23"/>
        <v>14.872286954333894</v>
      </c>
      <c r="F85" s="7">
        <f t="shared" si="24"/>
        <v>0.12771304566610553</v>
      </c>
      <c r="G85" s="6">
        <f t="shared" si="25"/>
        <v>0.3192826141652638</v>
      </c>
      <c r="H85" s="6">
        <f t="shared" si="26"/>
        <v>0</v>
      </c>
      <c r="I85" s="6">
        <f t="shared" si="27"/>
        <v>0</v>
      </c>
      <c r="J85" s="6">
        <f t="shared" si="28"/>
        <v>0.3192826141652638</v>
      </c>
      <c r="K85" s="7">
        <f t="shared" si="29"/>
        <v>15.127713045666106</v>
      </c>
      <c r="L85" s="7">
        <f t="shared" si="30"/>
        <v>37.81928261416526</v>
      </c>
      <c r="M85" s="7">
        <f t="shared" si="31"/>
        <v>0</v>
      </c>
      <c r="N85" s="7">
        <f t="shared" si="32"/>
        <v>0</v>
      </c>
      <c r="O85" s="7">
        <f t="shared" si="33"/>
        <v>37.81928261416526</v>
      </c>
      <c r="P85" s="7">
        <f t="shared" si="34"/>
        <v>30.127713045666106</v>
      </c>
      <c r="Q85" s="6">
        <f t="shared" si="35"/>
        <v>75.31928261416526</v>
      </c>
      <c r="R85" s="6">
        <f t="shared" si="36"/>
        <v>0</v>
      </c>
      <c r="S85" s="6">
        <f t="shared" si="37"/>
        <v>0</v>
      </c>
      <c r="T85" s="6">
        <f t="shared" si="38"/>
        <v>75.31928261416526</v>
      </c>
      <c r="U85" s="7">
        <f t="shared" si="39"/>
        <v>45.127713045666106</v>
      </c>
      <c r="V85" s="6">
        <f t="shared" si="40"/>
        <v>112.81928261416526</v>
      </c>
      <c r="W85" s="6">
        <f t="shared" si="41"/>
        <v>0</v>
      </c>
      <c r="X85" s="6">
        <f t="shared" si="42"/>
        <v>0</v>
      </c>
      <c r="Y85" s="6">
        <f t="shared" si="43"/>
        <v>112.81928261416526</v>
      </c>
    </row>
    <row r="86" spans="1:25" ht="12.75">
      <c r="A86" s="3">
        <v>76</v>
      </c>
      <c r="B86" s="3">
        <v>0.7478359256593161</v>
      </c>
      <c r="C86" s="3">
        <v>10</v>
      </c>
      <c r="D86" s="3">
        <v>30</v>
      </c>
      <c r="E86" s="6">
        <f>D86-B86</f>
        <v>29.252164074340683</v>
      </c>
      <c r="F86" s="7">
        <f t="shared" si="24"/>
        <v>0</v>
      </c>
      <c r="G86" s="6">
        <f t="shared" si="25"/>
        <v>0</v>
      </c>
      <c r="H86" s="6">
        <f t="shared" si="26"/>
        <v>14.252164074340683</v>
      </c>
      <c r="I86" s="6">
        <f t="shared" si="27"/>
        <v>712.6082037170341</v>
      </c>
      <c r="J86" s="6">
        <f t="shared" si="28"/>
        <v>712.6082037170341</v>
      </c>
      <c r="K86" s="7">
        <f t="shared" si="29"/>
        <v>0.7478359256593166</v>
      </c>
      <c r="L86" s="7">
        <f t="shared" si="30"/>
        <v>1.8695898141482914</v>
      </c>
      <c r="M86" s="7">
        <f t="shared" si="31"/>
        <v>0</v>
      </c>
      <c r="N86" s="7">
        <f t="shared" si="32"/>
        <v>0</v>
      </c>
      <c r="O86" s="7">
        <f t="shared" si="33"/>
        <v>1.8695898141482914</v>
      </c>
      <c r="P86" s="7">
        <f t="shared" si="34"/>
        <v>15.747835925659317</v>
      </c>
      <c r="Q86" s="6">
        <f t="shared" si="35"/>
        <v>39.36958981414829</v>
      </c>
      <c r="R86" s="6">
        <f t="shared" si="36"/>
        <v>0</v>
      </c>
      <c r="S86" s="6">
        <f t="shared" si="37"/>
        <v>0</v>
      </c>
      <c r="T86" s="6">
        <f t="shared" si="38"/>
        <v>39.36958981414829</v>
      </c>
      <c r="U86" s="7">
        <f t="shared" si="39"/>
        <v>30.747835925659317</v>
      </c>
      <c r="V86" s="6">
        <f t="shared" si="40"/>
        <v>76.8695898141483</v>
      </c>
      <c r="W86" s="6">
        <f t="shared" si="41"/>
        <v>0</v>
      </c>
      <c r="X86" s="6">
        <f t="shared" si="42"/>
        <v>0</v>
      </c>
      <c r="Y86" s="6">
        <f t="shared" si="43"/>
        <v>76.8695898141483</v>
      </c>
    </row>
    <row r="87" spans="1:25" ht="12.75">
      <c r="A87" s="3">
        <v>77</v>
      </c>
      <c r="B87" s="3">
        <v>0.7079529001435572</v>
      </c>
      <c r="C87" s="3">
        <v>10</v>
      </c>
      <c r="D87" s="3">
        <v>30</v>
      </c>
      <c r="E87" s="6">
        <f aca="true" t="shared" si="44" ref="E87:E104">C87+(D87-C87)*B87</f>
        <v>24.15905800287114</v>
      </c>
      <c r="F87" s="7">
        <f t="shared" si="24"/>
        <v>0</v>
      </c>
      <c r="G87" s="6">
        <f t="shared" si="25"/>
        <v>0</v>
      </c>
      <c r="H87" s="6">
        <f t="shared" si="26"/>
        <v>9.159058002871141</v>
      </c>
      <c r="I87" s="6">
        <f t="shared" si="27"/>
        <v>457.9529001435571</v>
      </c>
      <c r="J87" s="6">
        <f t="shared" si="28"/>
        <v>457.9529001435571</v>
      </c>
      <c r="K87" s="7">
        <f t="shared" si="29"/>
        <v>5.8409419971288585</v>
      </c>
      <c r="L87" s="7">
        <f t="shared" si="30"/>
        <v>14.602354992822146</v>
      </c>
      <c r="M87" s="7">
        <f t="shared" si="31"/>
        <v>0</v>
      </c>
      <c r="N87" s="7">
        <f t="shared" si="32"/>
        <v>0</v>
      </c>
      <c r="O87" s="7">
        <f t="shared" si="33"/>
        <v>14.602354992822146</v>
      </c>
      <c r="P87" s="7">
        <f t="shared" si="34"/>
        <v>20.84094199712886</v>
      </c>
      <c r="Q87" s="6">
        <f t="shared" si="35"/>
        <v>52.10235499282214</v>
      </c>
      <c r="R87" s="6">
        <f t="shared" si="36"/>
        <v>0</v>
      </c>
      <c r="S87" s="6">
        <f t="shared" si="37"/>
        <v>0</v>
      </c>
      <c r="T87" s="6">
        <f t="shared" si="38"/>
        <v>52.10235499282214</v>
      </c>
      <c r="U87" s="7">
        <f t="shared" si="39"/>
        <v>35.84094199712886</v>
      </c>
      <c r="V87" s="6">
        <f t="shared" si="40"/>
        <v>89.60235499282214</v>
      </c>
      <c r="W87" s="6">
        <f t="shared" si="41"/>
        <v>0</v>
      </c>
      <c r="X87" s="6">
        <f t="shared" si="42"/>
        <v>0</v>
      </c>
      <c r="Y87" s="6">
        <f t="shared" si="43"/>
        <v>89.60235499282214</v>
      </c>
    </row>
    <row r="88" spans="1:25" ht="12.75">
      <c r="A88" s="3">
        <v>78</v>
      </c>
      <c r="B88" s="3">
        <v>0.01675930987489016</v>
      </c>
      <c r="C88" s="3">
        <v>10</v>
      </c>
      <c r="D88" s="3">
        <v>30</v>
      </c>
      <c r="E88" s="6">
        <f t="shared" si="44"/>
        <v>10.335186197497803</v>
      </c>
      <c r="F88" s="7">
        <f t="shared" si="24"/>
        <v>4.664813802502197</v>
      </c>
      <c r="G88" s="6">
        <f t="shared" si="25"/>
        <v>11.662034506255491</v>
      </c>
      <c r="H88" s="6">
        <f t="shared" si="26"/>
        <v>0</v>
      </c>
      <c r="I88" s="6">
        <f t="shared" si="27"/>
        <v>0</v>
      </c>
      <c r="J88" s="6">
        <f t="shared" si="28"/>
        <v>11.662034506255491</v>
      </c>
      <c r="K88" s="7">
        <f t="shared" si="29"/>
        <v>19.664813802502195</v>
      </c>
      <c r="L88" s="7">
        <f t="shared" si="30"/>
        <v>49.16203450625549</v>
      </c>
      <c r="M88" s="7">
        <f t="shared" si="31"/>
        <v>0</v>
      </c>
      <c r="N88" s="7">
        <f t="shared" si="32"/>
        <v>0</v>
      </c>
      <c r="O88" s="7">
        <f t="shared" si="33"/>
        <v>49.16203450625549</v>
      </c>
      <c r="P88" s="7">
        <f t="shared" si="34"/>
        <v>34.664813802502195</v>
      </c>
      <c r="Q88" s="6">
        <f t="shared" si="35"/>
        <v>86.66203450625548</v>
      </c>
      <c r="R88" s="6">
        <f t="shared" si="36"/>
        <v>0</v>
      </c>
      <c r="S88" s="6">
        <f t="shared" si="37"/>
        <v>0</v>
      </c>
      <c r="T88" s="6">
        <f t="shared" si="38"/>
        <v>86.66203450625548</v>
      </c>
      <c r="U88" s="7">
        <f t="shared" si="39"/>
        <v>49.664813802502195</v>
      </c>
      <c r="V88" s="6">
        <f t="shared" si="40"/>
        <v>124.16203450625548</v>
      </c>
      <c r="W88" s="6">
        <f t="shared" si="41"/>
        <v>0</v>
      </c>
      <c r="X88" s="6">
        <f t="shared" si="42"/>
        <v>0</v>
      </c>
      <c r="Y88" s="6">
        <f t="shared" si="43"/>
        <v>124.16203450625548</v>
      </c>
    </row>
    <row r="89" spans="1:25" ht="12.75">
      <c r="A89" s="3">
        <v>79</v>
      </c>
      <c r="B89" s="3">
        <v>0.8045092812962646</v>
      </c>
      <c r="C89" s="3">
        <v>10</v>
      </c>
      <c r="D89" s="3">
        <v>30</v>
      </c>
      <c r="E89" s="6">
        <f t="shared" si="44"/>
        <v>26.090185625925294</v>
      </c>
      <c r="F89" s="7">
        <f t="shared" si="24"/>
        <v>0</v>
      </c>
      <c r="G89" s="6">
        <f t="shared" si="25"/>
        <v>0</v>
      </c>
      <c r="H89" s="6">
        <f t="shared" si="26"/>
        <v>11.090185625925294</v>
      </c>
      <c r="I89" s="6">
        <f t="shared" si="27"/>
        <v>554.5092812962647</v>
      </c>
      <c r="J89" s="6">
        <f t="shared" si="28"/>
        <v>554.5092812962647</v>
      </c>
      <c r="K89" s="7">
        <f t="shared" si="29"/>
        <v>3.9098143740747062</v>
      </c>
      <c r="L89" s="7">
        <f t="shared" si="30"/>
        <v>9.774535935186766</v>
      </c>
      <c r="M89" s="7">
        <f t="shared" si="31"/>
        <v>0</v>
      </c>
      <c r="N89" s="7">
        <f t="shared" si="32"/>
        <v>0</v>
      </c>
      <c r="O89" s="7">
        <f t="shared" si="33"/>
        <v>9.774535935186766</v>
      </c>
      <c r="P89" s="7">
        <f t="shared" si="34"/>
        <v>18.909814374074706</v>
      </c>
      <c r="Q89" s="6">
        <f t="shared" si="35"/>
        <v>47.27453593518676</v>
      </c>
      <c r="R89" s="6">
        <f t="shared" si="36"/>
        <v>0</v>
      </c>
      <c r="S89" s="6">
        <f t="shared" si="37"/>
        <v>0</v>
      </c>
      <c r="T89" s="6">
        <f t="shared" si="38"/>
        <v>47.27453593518676</v>
      </c>
      <c r="U89" s="7">
        <f t="shared" si="39"/>
        <v>33.909814374074706</v>
      </c>
      <c r="V89" s="6">
        <f t="shared" si="40"/>
        <v>84.77453593518676</v>
      </c>
      <c r="W89" s="6">
        <f t="shared" si="41"/>
        <v>0</v>
      </c>
      <c r="X89" s="6">
        <f t="shared" si="42"/>
        <v>0</v>
      </c>
      <c r="Y89" s="6">
        <f t="shared" si="43"/>
        <v>84.77453593518676</v>
      </c>
    </row>
    <row r="90" spans="1:25" ht="12.75">
      <c r="A90" s="3">
        <v>80</v>
      </c>
      <c r="B90" s="3">
        <v>0.29697861061507336</v>
      </c>
      <c r="C90" s="3">
        <v>10</v>
      </c>
      <c r="D90" s="3">
        <v>30</v>
      </c>
      <c r="E90" s="6">
        <f t="shared" si="44"/>
        <v>15.939572212301467</v>
      </c>
      <c r="F90" s="7">
        <f t="shared" si="24"/>
        <v>0</v>
      </c>
      <c r="G90" s="6">
        <f t="shared" si="25"/>
        <v>0</v>
      </c>
      <c r="H90" s="6">
        <f t="shared" si="26"/>
        <v>0.9395722123014671</v>
      </c>
      <c r="I90" s="6">
        <f t="shared" si="27"/>
        <v>46.97861061507336</v>
      </c>
      <c r="J90" s="6">
        <f t="shared" si="28"/>
        <v>46.97861061507336</v>
      </c>
      <c r="K90" s="7">
        <f t="shared" si="29"/>
        <v>14.060427787698533</v>
      </c>
      <c r="L90" s="7">
        <f t="shared" si="30"/>
        <v>35.15106946924633</v>
      </c>
      <c r="M90" s="7">
        <f t="shared" si="31"/>
        <v>0</v>
      </c>
      <c r="N90" s="7">
        <f t="shared" si="32"/>
        <v>0</v>
      </c>
      <c r="O90" s="7">
        <f t="shared" si="33"/>
        <v>35.15106946924633</v>
      </c>
      <c r="P90" s="7">
        <f t="shared" si="34"/>
        <v>29.060427787698533</v>
      </c>
      <c r="Q90" s="6">
        <f t="shared" si="35"/>
        <v>72.65106946924634</v>
      </c>
      <c r="R90" s="6">
        <f t="shared" si="36"/>
        <v>0</v>
      </c>
      <c r="S90" s="6">
        <f t="shared" si="37"/>
        <v>0</v>
      </c>
      <c r="T90" s="6">
        <f t="shared" si="38"/>
        <v>72.65106946924634</v>
      </c>
      <c r="U90" s="7">
        <f t="shared" si="39"/>
        <v>44.06042778769853</v>
      </c>
      <c r="V90" s="6">
        <f t="shared" si="40"/>
        <v>110.15106946924632</v>
      </c>
      <c r="W90" s="6">
        <f t="shared" si="41"/>
        <v>0</v>
      </c>
      <c r="X90" s="6">
        <f t="shared" si="42"/>
        <v>0</v>
      </c>
      <c r="Y90" s="6">
        <f t="shared" si="43"/>
        <v>110.15106946924632</v>
      </c>
    </row>
    <row r="91" spans="1:25" ht="12.75">
      <c r="A91" s="3">
        <v>81</v>
      </c>
      <c r="B91" s="3">
        <v>0.8382618506354425</v>
      </c>
      <c r="C91" s="3">
        <v>10</v>
      </c>
      <c r="D91" s="3">
        <v>30</v>
      </c>
      <c r="E91" s="6">
        <f t="shared" si="44"/>
        <v>26.765237012708848</v>
      </c>
      <c r="F91" s="7">
        <f t="shared" si="24"/>
        <v>0</v>
      </c>
      <c r="G91" s="6">
        <f t="shared" si="25"/>
        <v>0</v>
      </c>
      <c r="H91" s="6">
        <f t="shared" si="26"/>
        <v>11.765237012708848</v>
      </c>
      <c r="I91" s="6">
        <f t="shared" si="27"/>
        <v>588.2618506354424</v>
      </c>
      <c r="J91" s="6">
        <f t="shared" si="28"/>
        <v>588.2618506354424</v>
      </c>
      <c r="K91" s="7">
        <f t="shared" si="29"/>
        <v>3.234762987291152</v>
      </c>
      <c r="L91" s="7">
        <f t="shared" si="30"/>
        <v>8.08690746822788</v>
      </c>
      <c r="M91" s="7">
        <f t="shared" si="31"/>
        <v>0</v>
      </c>
      <c r="N91" s="7">
        <f t="shared" si="32"/>
        <v>0</v>
      </c>
      <c r="O91" s="7">
        <f t="shared" si="33"/>
        <v>8.08690746822788</v>
      </c>
      <c r="P91" s="7">
        <f t="shared" si="34"/>
        <v>18.234762987291152</v>
      </c>
      <c r="Q91" s="6">
        <f t="shared" si="35"/>
        <v>45.58690746822788</v>
      </c>
      <c r="R91" s="6">
        <f t="shared" si="36"/>
        <v>0</v>
      </c>
      <c r="S91" s="6">
        <f t="shared" si="37"/>
        <v>0</v>
      </c>
      <c r="T91" s="6">
        <f t="shared" si="38"/>
        <v>45.58690746822788</v>
      </c>
      <c r="U91" s="7">
        <f t="shared" si="39"/>
        <v>33.23476298729115</v>
      </c>
      <c r="V91" s="6">
        <f t="shared" si="40"/>
        <v>83.08690746822788</v>
      </c>
      <c r="W91" s="6">
        <f t="shared" si="41"/>
        <v>0</v>
      </c>
      <c r="X91" s="6">
        <f t="shared" si="42"/>
        <v>0</v>
      </c>
      <c r="Y91" s="6">
        <f t="shared" si="43"/>
        <v>83.08690746822788</v>
      </c>
    </row>
    <row r="92" spans="1:25" ht="12.75">
      <c r="A92" s="3">
        <v>82</v>
      </c>
      <c r="B92" s="3">
        <v>0.7809620906803154</v>
      </c>
      <c r="C92" s="3">
        <v>10</v>
      </c>
      <c r="D92" s="3">
        <v>30</v>
      </c>
      <c r="E92" s="6">
        <f t="shared" si="44"/>
        <v>25.61924181360631</v>
      </c>
      <c r="F92" s="7">
        <f t="shared" si="24"/>
        <v>0</v>
      </c>
      <c r="G92" s="6">
        <f t="shared" si="25"/>
        <v>0</v>
      </c>
      <c r="H92" s="6">
        <f t="shared" si="26"/>
        <v>10.619241813606308</v>
      </c>
      <c r="I92" s="6">
        <f t="shared" si="27"/>
        <v>530.9620906803154</v>
      </c>
      <c r="J92" s="6">
        <f t="shared" si="28"/>
        <v>530.9620906803154</v>
      </c>
      <c r="K92" s="7">
        <f t="shared" si="29"/>
        <v>4.380758186393692</v>
      </c>
      <c r="L92" s="7">
        <f t="shared" si="30"/>
        <v>10.95189546598423</v>
      </c>
      <c r="M92" s="7">
        <f t="shared" si="31"/>
        <v>0</v>
      </c>
      <c r="N92" s="7">
        <f t="shared" si="32"/>
        <v>0</v>
      </c>
      <c r="O92" s="7">
        <f t="shared" si="33"/>
        <v>10.95189546598423</v>
      </c>
      <c r="P92" s="7">
        <f t="shared" si="34"/>
        <v>19.38075818639369</v>
      </c>
      <c r="Q92" s="6">
        <f t="shared" si="35"/>
        <v>48.45189546598423</v>
      </c>
      <c r="R92" s="6">
        <f t="shared" si="36"/>
        <v>0</v>
      </c>
      <c r="S92" s="6">
        <f t="shared" si="37"/>
        <v>0</v>
      </c>
      <c r="T92" s="6">
        <f t="shared" si="38"/>
        <v>48.45189546598423</v>
      </c>
      <c r="U92" s="7">
        <f t="shared" si="39"/>
        <v>34.38075818639369</v>
      </c>
      <c r="V92" s="6">
        <f t="shared" si="40"/>
        <v>85.95189546598422</v>
      </c>
      <c r="W92" s="6">
        <f t="shared" si="41"/>
        <v>0</v>
      </c>
      <c r="X92" s="6">
        <f t="shared" si="42"/>
        <v>0</v>
      </c>
      <c r="Y92" s="6">
        <f t="shared" si="43"/>
        <v>85.95189546598422</v>
      </c>
    </row>
    <row r="93" spans="1:25" ht="12.75">
      <c r="A93" s="3">
        <v>83</v>
      </c>
      <c r="B93" s="3">
        <v>0.04001957137766876</v>
      </c>
      <c r="C93" s="3">
        <v>10</v>
      </c>
      <c r="D93" s="3">
        <v>30</v>
      </c>
      <c r="E93" s="6">
        <f t="shared" si="44"/>
        <v>10.800391427553375</v>
      </c>
      <c r="F93" s="7">
        <f t="shared" si="24"/>
        <v>4.199608572446625</v>
      </c>
      <c r="G93" s="6">
        <f t="shared" si="25"/>
        <v>10.499021431116562</v>
      </c>
      <c r="H93" s="6">
        <f t="shared" si="26"/>
        <v>0</v>
      </c>
      <c r="I93" s="6">
        <f t="shared" si="27"/>
        <v>0</v>
      </c>
      <c r="J93" s="6">
        <f t="shared" si="28"/>
        <v>10.499021431116562</v>
      </c>
      <c r="K93" s="7">
        <f t="shared" si="29"/>
        <v>19.199608572446625</v>
      </c>
      <c r="L93" s="7">
        <f t="shared" si="30"/>
        <v>47.99902143111656</v>
      </c>
      <c r="M93" s="7">
        <f t="shared" si="31"/>
        <v>0</v>
      </c>
      <c r="N93" s="7">
        <f t="shared" si="32"/>
        <v>0</v>
      </c>
      <c r="O93" s="7">
        <f t="shared" si="33"/>
        <v>47.99902143111656</v>
      </c>
      <c r="P93" s="7">
        <f t="shared" si="34"/>
        <v>34.19960857244662</v>
      </c>
      <c r="Q93" s="6">
        <f t="shared" si="35"/>
        <v>85.49902143111655</v>
      </c>
      <c r="R93" s="6">
        <f t="shared" si="36"/>
        <v>0</v>
      </c>
      <c r="S93" s="6">
        <f t="shared" si="37"/>
        <v>0</v>
      </c>
      <c r="T93" s="6">
        <f t="shared" si="38"/>
        <v>85.49902143111655</v>
      </c>
      <c r="U93" s="7">
        <f t="shared" si="39"/>
        <v>49.19960857244662</v>
      </c>
      <c r="V93" s="6">
        <f t="shared" si="40"/>
        <v>122.99902143111655</v>
      </c>
      <c r="W93" s="6">
        <f t="shared" si="41"/>
        <v>0</v>
      </c>
      <c r="X93" s="6">
        <f t="shared" si="42"/>
        <v>0</v>
      </c>
      <c r="Y93" s="6">
        <f t="shared" si="43"/>
        <v>122.99902143111655</v>
      </c>
    </row>
    <row r="94" spans="1:25" ht="12.75">
      <c r="A94" s="3">
        <v>84</v>
      </c>
      <c r="B94" s="3">
        <v>0.24353750008490332</v>
      </c>
      <c r="C94" s="3">
        <v>10</v>
      </c>
      <c r="D94" s="3">
        <v>30</v>
      </c>
      <c r="E94" s="6">
        <f t="shared" si="44"/>
        <v>14.870750001698067</v>
      </c>
      <c r="F94" s="7">
        <f t="shared" si="24"/>
        <v>0.1292499983019333</v>
      </c>
      <c r="G94" s="6">
        <f t="shared" si="25"/>
        <v>0.3231249957548332</v>
      </c>
      <c r="H94" s="6">
        <f t="shared" si="26"/>
        <v>0</v>
      </c>
      <c r="I94" s="6">
        <f t="shared" si="27"/>
        <v>0</v>
      </c>
      <c r="J94" s="6">
        <f t="shared" si="28"/>
        <v>0.3231249957548332</v>
      </c>
      <c r="K94" s="7">
        <f t="shared" si="29"/>
        <v>15.129249998301933</v>
      </c>
      <c r="L94" s="7">
        <f t="shared" si="30"/>
        <v>37.82312499575483</v>
      </c>
      <c r="M94" s="7">
        <f t="shared" si="31"/>
        <v>0</v>
      </c>
      <c r="N94" s="7">
        <f t="shared" si="32"/>
        <v>0</v>
      </c>
      <c r="O94" s="7">
        <f t="shared" si="33"/>
        <v>37.82312499575483</v>
      </c>
      <c r="P94" s="7">
        <f t="shared" si="34"/>
        <v>30.129249998301933</v>
      </c>
      <c r="Q94" s="6">
        <f t="shared" si="35"/>
        <v>75.32312499575484</v>
      </c>
      <c r="R94" s="6">
        <f t="shared" si="36"/>
        <v>0</v>
      </c>
      <c r="S94" s="6">
        <f t="shared" si="37"/>
        <v>0</v>
      </c>
      <c r="T94" s="6">
        <f t="shared" si="38"/>
        <v>75.32312499575484</v>
      </c>
      <c r="U94" s="7">
        <f t="shared" si="39"/>
        <v>45.12924999830193</v>
      </c>
      <c r="V94" s="6">
        <f t="shared" si="40"/>
        <v>112.82312499575482</v>
      </c>
      <c r="W94" s="6">
        <f t="shared" si="41"/>
        <v>0</v>
      </c>
      <c r="X94" s="6">
        <f t="shared" si="42"/>
        <v>0</v>
      </c>
      <c r="Y94" s="6">
        <f t="shared" si="43"/>
        <v>112.82312499575482</v>
      </c>
    </row>
    <row r="95" spans="1:25" ht="12.75">
      <c r="A95" s="3">
        <v>85</v>
      </c>
      <c r="B95" s="3">
        <v>0.9931153338355496</v>
      </c>
      <c r="C95" s="3">
        <v>10</v>
      </c>
      <c r="D95" s="3">
        <v>30</v>
      </c>
      <c r="E95" s="6">
        <f t="shared" si="44"/>
        <v>29.862306676710993</v>
      </c>
      <c r="F95" s="7">
        <f t="shared" si="24"/>
        <v>0</v>
      </c>
      <c r="G95" s="6">
        <f t="shared" si="25"/>
        <v>0</v>
      </c>
      <c r="H95" s="6">
        <f t="shared" si="26"/>
        <v>14.862306676710993</v>
      </c>
      <c r="I95" s="6">
        <f t="shared" si="27"/>
        <v>743.1153338355497</v>
      </c>
      <c r="J95" s="6">
        <f t="shared" si="28"/>
        <v>743.1153338355497</v>
      </c>
      <c r="K95" s="7">
        <f t="shared" si="29"/>
        <v>0.13769332328900674</v>
      </c>
      <c r="L95" s="7">
        <f t="shared" si="30"/>
        <v>0.34423330822251685</v>
      </c>
      <c r="M95" s="7">
        <f t="shared" si="31"/>
        <v>0</v>
      </c>
      <c r="N95" s="7">
        <f t="shared" si="32"/>
        <v>0</v>
      </c>
      <c r="O95" s="7">
        <f t="shared" si="33"/>
        <v>0.34423330822251685</v>
      </c>
      <c r="P95" s="7">
        <f t="shared" si="34"/>
        <v>15.137693323289007</v>
      </c>
      <c r="Q95" s="6">
        <f t="shared" si="35"/>
        <v>37.84423330822251</v>
      </c>
      <c r="R95" s="6">
        <f t="shared" si="36"/>
        <v>0</v>
      </c>
      <c r="S95" s="6">
        <f t="shared" si="37"/>
        <v>0</v>
      </c>
      <c r="T95" s="6">
        <f t="shared" si="38"/>
        <v>37.84423330822251</v>
      </c>
      <c r="U95" s="7">
        <f t="shared" si="39"/>
        <v>30.137693323289007</v>
      </c>
      <c r="V95" s="6">
        <f t="shared" si="40"/>
        <v>75.34423330822251</v>
      </c>
      <c r="W95" s="6">
        <f t="shared" si="41"/>
        <v>0</v>
      </c>
      <c r="X95" s="6">
        <f t="shared" si="42"/>
        <v>0</v>
      </c>
      <c r="Y95" s="6">
        <f t="shared" si="43"/>
        <v>75.34423330822251</v>
      </c>
    </row>
    <row r="96" spans="1:25" ht="12.75">
      <c r="A96" s="3">
        <v>86</v>
      </c>
      <c r="B96" s="3">
        <v>0.5970205989328035</v>
      </c>
      <c r="C96" s="3">
        <v>10</v>
      </c>
      <c r="D96" s="3">
        <v>30</v>
      </c>
      <c r="E96" s="6">
        <f t="shared" si="44"/>
        <v>21.94041197865607</v>
      </c>
      <c r="F96" s="7">
        <f t="shared" si="24"/>
        <v>0</v>
      </c>
      <c r="G96" s="6">
        <f t="shared" si="25"/>
        <v>0</v>
      </c>
      <c r="H96" s="6">
        <f t="shared" si="26"/>
        <v>6.940411978656069</v>
      </c>
      <c r="I96" s="6">
        <f t="shared" si="27"/>
        <v>347.02059893280347</v>
      </c>
      <c r="J96" s="6">
        <f t="shared" si="28"/>
        <v>347.02059893280347</v>
      </c>
      <c r="K96" s="7">
        <f t="shared" si="29"/>
        <v>8.05958802134393</v>
      </c>
      <c r="L96" s="7">
        <f t="shared" si="30"/>
        <v>20.148970053359825</v>
      </c>
      <c r="M96" s="7">
        <f t="shared" si="31"/>
        <v>0</v>
      </c>
      <c r="N96" s="7">
        <f t="shared" si="32"/>
        <v>0</v>
      </c>
      <c r="O96" s="7">
        <f t="shared" si="33"/>
        <v>20.148970053359825</v>
      </c>
      <c r="P96" s="7">
        <f t="shared" si="34"/>
        <v>23.05958802134393</v>
      </c>
      <c r="Q96" s="6">
        <f t="shared" si="35"/>
        <v>57.648970053359825</v>
      </c>
      <c r="R96" s="6">
        <f t="shared" si="36"/>
        <v>0</v>
      </c>
      <c r="S96" s="6">
        <f t="shared" si="37"/>
        <v>0</v>
      </c>
      <c r="T96" s="6">
        <f t="shared" si="38"/>
        <v>57.648970053359825</v>
      </c>
      <c r="U96" s="7">
        <f t="shared" si="39"/>
        <v>38.05958802134393</v>
      </c>
      <c r="V96" s="6">
        <f t="shared" si="40"/>
        <v>95.14897005335982</v>
      </c>
      <c r="W96" s="6">
        <f t="shared" si="41"/>
        <v>0</v>
      </c>
      <c r="X96" s="6">
        <f t="shared" si="42"/>
        <v>0</v>
      </c>
      <c r="Y96" s="6">
        <f t="shared" si="43"/>
        <v>95.14897005335982</v>
      </c>
    </row>
    <row r="97" spans="1:25" ht="12.75">
      <c r="A97" s="3">
        <v>87</v>
      </c>
      <c r="B97" s="3">
        <v>0.550629119062771</v>
      </c>
      <c r="C97" s="3">
        <v>10</v>
      </c>
      <c r="D97" s="3">
        <v>30</v>
      </c>
      <c r="E97" s="6">
        <f t="shared" si="44"/>
        <v>21.01258238125542</v>
      </c>
      <c r="F97" s="7">
        <f t="shared" si="24"/>
        <v>0</v>
      </c>
      <c r="G97" s="6">
        <f t="shared" si="25"/>
        <v>0</v>
      </c>
      <c r="H97" s="6">
        <f t="shared" si="26"/>
        <v>6.01258238125542</v>
      </c>
      <c r="I97" s="6">
        <f t="shared" si="27"/>
        <v>300.629119062771</v>
      </c>
      <c r="J97" s="6">
        <f t="shared" si="28"/>
        <v>300.629119062771</v>
      </c>
      <c r="K97" s="7">
        <f t="shared" si="29"/>
        <v>8.98741761874458</v>
      </c>
      <c r="L97" s="7">
        <f t="shared" si="30"/>
        <v>22.46854404686145</v>
      </c>
      <c r="M97" s="7">
        <f t="shared" si="31"/>
        <v>0</v>
      </c>
      <c r="N97" s="7">
        <f t="shared" si="32"/>
        <v>0</v>
      </c>
      <c r="O97" s="7">
        <f t="shared" si="33"/>
        <v>22.46854404686145</v>
      </c>
      <c r="P97" s="7">
        <f t="shared" si="34"/>
        <v>23.98741761874458</v>
      </c>
      <c r="Q97" s="6">
        <f t="shared" si="35"/>
        <v>59.96854404686145</v>
      </c>
      <c r="R97" s="6">
        <f t="shared" si="36"/>
        <v>0</v>
      </c>
      <c r="S97" s="6">
        <f t="shared" si="37"/>
        <v>0</v>
      </c>
      <c r="T97" s="6">
        <f t="shared" si="38"/>
        <v>59.96854404686145</v>
      </c>
      <c r="U97" s="7">
        <f t="shared" si="39"/>
        <v>38.98741761874458</v>
      </c>
      <c r="V97" s="6">
        <f t="shared" si="40"/>
        <v>97.46854404686145</v>
      </c>
      <c r="W97" s="6">
        <f t="shared" si="41"/>
        <v>0</v>
      </c>
      <c r="X97" s="6">
        <f t="shared" si="42"/>
        <v>0</v>
      </c>
      <c r="Y97" s="6">
        <f t="shared" si="43"/>
        <v>97.46854404686145</v>
      </c>
    </row>
    <row r="98" spans="1:25" ht="12.75">
      <c r="A98" s="3">
        <v>88</v>
      </c>
      <c r="B98" s="3">
        <v>0.9399053154740971</v>
      </c>
      <c r="C98" s="3">
        <v>10</v>
      </c>
      <c r="D98" s="3">
        <v>30</v>
      </c>
      <c r="E98" s="6">
        <f t="shared" si="44"/>
        <v>28.79810630948194</v>
      </c>
      <c r="F98" s="7">
        <f t="shared" si="24"/>
        <v>0</v>
      </c>
      <c r="G98" s="6">
        <f t="shared" si="25"/>
        <v>0</v>
      </c>
      <c r="H98" s="6">
        <f t="shared" si="26"/>
        <v>13.798106309481941</v>
      </c>
      <c r="I98" s="6">
        <f t="shared" si="27"/>
        <v>689.905315474097</v>
      </c>
      <c r="J98" s="6">
        <f t="shared" si="28"/>
        <v>689.905315474097</v>
      </c>
      <c r="K98" s="7">
        <f t="shared" si="29"/>
        <v>1.2018936905180588</v>
      </c>
      <c r="L98" s="7">
        <f t="shared" si="30"/>
        <v>3.004734226295147</v>
      </c>
      <c r="M98" s="7">
        <f t="shared" si="31"/>
        <v>0</v>
      </c>
      <c r="N98" s="7">
        <f t="shared" si="32"/>
        <v>0</v>
      </c>
      <c r="O98" s="7">
        <f t="shared" si="33"/>
        <v>3.004734226295147</v>
      </c>
      <c r="P98" s="7">
        <f t="shared" si="34"/>
        <v>16.20189369051806</v>
      </c>
      <c r="Q98" s="6">
        <f t="shared" si="35"/>
        <v>40.50473422629515</v>
      </c>
      <c r="R98" s="6">
        <f t="shared" si="36"/>
        <v>0</v>
      </c>
      <c r="S98" s="6">
        <f t="shared" si="37"/>
        <v>0</v>
      </c>
      <c r="T98" s="6">
        <f t="shared" si="38"/>
        <v>40.50473422629515</v>
      </c>
      <c r="U98" s="7">
        <f t="shared" si="39"/>
        <v>31.20189369051806</v>
      </c>
      <c r="V98" s="6">
        <f t="shared" si="40"/>
        <v>78.00473422629514</v>
      </c>
      <c r="W98" s="6">
        <f t="shared" si="41"/>
        <v>0</v>
      </c>
      <c r="X98" s="6">
        <f t="shared" si="42"/>
        <v>0</v>
      </c>
      <c r="Y98" s="6">
        <f t="shared" si="43"/>
        <v>78.00473422629514</v>
      </c>
    </row>
    <row r="99" spans="1:25" ht="12.75">
      <c r="A99" s="3">
        <v>89</v>
      </c>
      <c r="B99" s="3">
        <v>0.021430271107210075</v>
      </c>
      <c r="C99" s="3">
        <v>10</v>
      </c>
      <c r="D99" s="3">
        <v>30</v>
      </c>
      <c r="E99" s="6">
        <f t="shared" si="44"/>
        <v>10.428605422144201</v>
      </c>
      <c r="F99" s="7">
        <f t="shared" si="24"/>
        <v>4.5713945778557985</v>
      </c>
      <c r="G99" s="6">
        <f t="shared" si="25"/>
        <v>11.428486444639496</v>
      </c>
      <c r="H99" s="6">
        <f t="shared" si="26"/>
        <v>0</v>
      </c>
      <c r="I99" s="6">
        <f t="shared" si="27"/>
        <v>0</v>
      </c>
      <c r="J99" s="6">
        <f t="shared" si="28"/>
        <v>11.428486444639496</v>
      </c>
      <c r="K99" s="7">
        <f t="shared" si="29"/>
        <v>19.5713945778558</v>
      </c>
      <c r="L99" s="7">
        <f t="shared" si="30"/>
        <v>48.928486444639496</v>
      </c>
      <c r="M99" s="7">
        <f t="shared" si="31"/>
        <v>0</v>
      </c>
      <c r="N99" s="7">
        <f t="shared" si="32"/>
        <v>0</v>
      </c>
      <c r="O99" s="7">
        <f t="shared" si="33"/>
        <v>48.928486444639496</v>
      </c>
      <c r="P99" s="7">
        <f t="shared" si="34"/>
        <v>34.5713945778558</v>
      </c>
      <c r="Q99" s="6">
        <f t="shared" si="35"/>
        <v>86.4284864446395</v>
      </c>
      <c r="R99" s="6">
        <f t="shared" si="36"/>
        <v>0</v>
      </c>
      <c r="S99" s="6">
        <f t="shared" si="37"/>
        <v>0</v>
      </c>
      <c r="T99" s="6">
        <f t="shared" si="38"/>
        <v>86.4284864446395</v>
      </c>
      <c r="U99" s="7">
        <f t="shared" si="39"/>
        <v>49.5713945778558</v>
      </c>
      <c r="V99" s="6">
        <f t="shared" si="40"/>
        <v>123.9284864446395</v>
      </c>
      <c r="W99" s="6">
        <f t="shared" si="41"/>
        <v>0</v>
      </c>
      <c r="X99" s="6">
        <f t="shared" si="42"/>
        <v>0</v>
      </c>
      <c r="Y99" s="6">
        <f t="shared" si="43"/>
        <v>123.9284864446395</v>
      </c>
    </row>
    <row r="100" spans="1:25" ht="12.75">
      <c r="A100" s="3">
        <v>90</v>
      </c>
      <c r="B100" s="3">
        <v>0.6780195439101455</v>
      </c>
      <c r="C100" s="3">
        <v>10</v>
      </c>
      <c r="D100" s="3">
        <v>30</v>
      </c>
      <c r="E100" s="6">
        <f t="shared" si="44"/>
        <v>23.56039087820291</v>
      </c>
      <c r="F100" s="7">
        <f t="shared" si="24"/>
        <v>0</v>
      </c>
      <c r="G100" s="6">
        <f t="shared" si="25"/>
        <v>0</v>
      </c>
      <c r="H100" s="6">
        <f t="shared" si="26"/>
        <v>8.56039087820291</v>
      </c>
      <c r="I100" s="6">
        <f t="shared" si="27"/>
        <v>428.01954391014544</v>
      </c>
      <c r="J100" s="6">
        <f t="shared" si="28"/>
        <v>428.01954391014544</v>
      </c>
      <c r="K100" s="7">
        <f t="shared" si="29"/>
        <v>6.4396091217970906</v>
      </c>
      <c r="L100" s="7">
        <f t="shared" si="30"/>
        <v>16.099022804492726</v>
      </c>
      <c r="M100" s="7">
        <f t="shared" si="31"/>
        <v>0</v>
      </c>
      <c r="N100" s="7">
        <f t="shared" si="32"/>
        <v>0</v>
      </c>
      <c r="O100" s="7">
        <f t="shared" si="33"/>
        <v>16.099022804492726</v>
      </c>
      <c r="P100" s="7">
        <f t="shared" si="34"/>
        <v>21.43960912179709</v>
      </c>
      <c r="Q100" s="6">
        <f t="shared" si="35"/>
        <v>53.599022804492726</v>
      </c>
      <c r="R100" s="6">
        <f t="shared" si="36"/>
        <v>0</v>
      </c>
      <c r="S100" s="6">
        <f t="shared" si="37"/>
        <v>0</v>
      </c>
      <c r="T100" s="6">
        <f t="shared" si="38"/>
        <v>53.599022804492726</v>
      </c>
      <c r="U100" s="7">
        <f t="shared" si="39"/>
        <v>36.43960912179709</v>
      </c>
      <c r="V100" s="6">
        <f t="shared" si="40"/>
        <v>91.09902280449273</v>
      </c>
      <c r="W100" s="6">
        <f t="shared" si="41"/>
        <v>0</v>
      </c>
      <c r="X100" s="6">
        <f t="shared" si="42"/>
        <v>0</v>
      </c>
      <c r="Y100" s="6">
        <f t="shared" si="43"/>
        <v>91.09902280449273</v>
      </c>
    </row>
    <row r="101" spans="1:25" ht="12.75">
      <c r="A101" s="3">
        <v>91</v>
      </c>
      <c r="B101" s="3">
        <v>0.04126774153912027</v>
      </c>
      <c r="C101" s="3">
        <v>10</v>
      </c>
      <c r="D101" s="3">
        <v>30</v>
      </c>
      <c r="E101" s="6">
        <f t="shared" si="44"/>
        <v>10.825354830782405</v>
      </c>
      <c r="F101" s="7">
        <f t="shared" si="24"/>
        <v>4.1746451692175945</v>
      </c>
      <c r="G101" s="6">
        <f t="shared" si="25"/>
        <v>10.436612923043986</v>
      </c>
      <c r="H101" s="6">
        <f t="shared" si="26"/>
        <v>0</v>
      </c>
      <c r="I101" s="6">
        <f t="shared" si="27"/>
        <v>0</v>
      </c>
      <c r="J101" s="6">
        <f t="shared" si="28"/>
        <v>10.436612923043986</v>
      </c>
      <c r="K101" s="7">
        <f t="shared" si="29"/>
        <v>19.174645169217595</v>
      </c>
      <c r="L101" s="7">
        <f t="shared" si="30"/>
        <v>47.93661292304399</v>
      </c>
      <c r="M101" s="7">
        <f t="shared" si="31"/>
        <v>0</v>
      </c>
      <c r="N101" s="7">
        <f t="shared" si="32"/>
        <v>0</v>
      </c>
      <c r="O101" s="7">
        <f t="shared" si="33"/>
        <v>47.93661292304399</v>
      </c>
      <c r="P101" s="7">
        <f t="shared" si="34"/>
        <v>34.1746451692176</v>
      </c>
      <c r="Q101" s="6">
        <f t="shared" si="35"/>
        <v>85.436612923044</v>
      </c>
      <c r="R101" s="6">
        <f t="shared" si="36"/>
        <v>0</v>
      </c>
      <c r="S101" s="6">
        <f t="shared" si="37"/>
        <v>0</v>
      </c>
      <c r="T101" s="6">
        <f t="shared" si="38"/>
        <v>85.436612923044</v>
      </c>
      <c r="U101" s="7">
        <f t="shared" si="39"/>
        <v>49.1746451692176</v>
      </c>
      <c r="V101" s="6">
        <f t="shared" si="40"/>
        <v>122.936612923044</v>
      </c>
      <c r="W101" s="6">
        <f t="shared" si="41"/>
        <v>0</v>
      </c>
      <c r="X101" s="6">
        <f t="shared" si="42"/>
        <v>0</v>
      </c>
      <c r="Y101" s="6">
        <f t="shared" si="43"/>
        <v>122.936612923044</v>
      </c>
    </row>
    <row r="102" spans="1:25" ht="12.75">
      <c r="A102" s="3">
        <v>92</v>
      </c>
      <c r="B102" s="3">
        <v>0.5018166557002</v>
      </c>
      <c r="C102" s="3">
        <v>10</v>
      </c>
      <c r="D102" s="3">
        <v>30</v>
      </c>
      <c r="E102" s="6">
        <f t="shared" si="44"/>
        <v>20.036333114003998</v>
      </c>
      <c r="F102" s="7">
        <f t="shared" si="24"/>
        <v>0</v>
      </c>
      <c r="G102" s="6">
        <f t="shared" si="25"/>
        <v>0</v>
      </c>
      <c r="H102" s="6">
        <f t="shared" si="26"/>
        <v>5.036333114003998</v>
      </c>
      <c r="I102" s="6">
        <f t="shared" si="27"/>
        <v>251.8166557001999</v>
      </c>
      <c r="J102" s="6">
        <f t="shared" si="28"/>
        <v>251.8166557001999</v>
      </c>
      <c r="K102" s="7">
        <f t="shared" si="29"/>
        <v>9.963666885996002</v>
      </c>
      <c r="L102" s="7">
        <f t="shared" si="30"/>
        <v>24.909167214990006</v>
      </c>
      <c r="M102" s="7">
        <f t="shared" si="31"/>
        <v>0</v>
      </c>
      <c r="N102" s="7">
        <f t="shared" si="32"/>
        <v>0</v>
      </c>
      <c r="O102" s="7">
        <f t="shared" si="33"/>
        <v>24.909167214990006</v>
      </c>
      <c r="P102" s="7">
        <f t="shared" si="34"/>
        <v>24.963666885996002</v>
      </c>
      <c r="Q102" s="6">
        <f t="shared" si="35"/>
        <v>62.409167214990006</v>
      </c>
      <c r="R102" s="6">
        <f t="shared" si="36"/>
        <v>0</v>
      </c>
      <c r="S102" s="6">
        <f t="shared" si="37"/>
        <v>0</v>
      </c>
      <c r="T102" s="6">
        <f t="shared" si="38"/>
        <v>62.409167214990006</v>
      </c>
      <c r="U102" s="7">
        <f t="shared" si="39"/>
        <v>39.963666885996005</v>
      </c>
      <c r="V102" s="6">
        <f t="shared" si="40"/>
        <v>99.90916721499002</v>
      </c>
      <c r="W102" s="6">
        <f t="shared" si="41"/>
        <v>0</v>
      </c>
      <c r="X102" s="6">
        <f t="shared" si="42"/>
        <v>0</v>
      </c>
      <c r="Y102" s="6">
        <f t="shared" si="43"/>
        <v>99.90916721499002</v>
      </c>
    </row>
    <row r="103" spans="1:25" ht="12.75">
      <c r="A103" s="3">
        <v>93</v>
      </c>
      <c r="B103" s="3">
        <v>0.5527026316637471</v>
      </c>
      <c r="C103" s="3">
        <v>10</v>
      </c>
      <c r="D103" s="3">
        <v>30</v>
      </c>
      <c r="E103" s="6">
        <f t="shared" si="44"/>
        <v>21.054052633274942</v>
      </c>
      <c r="F103" s="7">
        <f t="shared" si="24"/>
        <v>0</v>
      </c>
      <c r="G103" s="6">
        <f t="shared" si="25"/>
        <v>0</v>
      </c>
      <c r="H103" s="6">
        <f t="shared" si="26"/>
        <v>6.054052633274942</v>
      </c>
      <c r="I103" s="6">
        <f t="shared" si="27"/>
        <v>302.7026316637471</v>
      </c>
      <c r="J103" s="6">
        <f t="shared" si="28"/>
        <v>302.7026316637471</v>
      </c>
      <c r="K103" s="7">
        <f t="shared" si="29"/>
        <v>8.945947366725058</v>
      </c>
      <c r="L103" s="7">
        <f t="shared" si="30"/>
        <v>22.364868416812644</v>
      </c>
      <c r="M103" s="7">
        <f t="shared" si="31"/>
        <v>0</v>
      </c>
      <c r="N103" s="7">
        <f t="shared" si="32"/>
        <v>0</v>
      </c>
      <c r="O103" s="7">
        <f t="shared" si="33"/>
        <v>22.364868416812644</v>
      </c>
      <c r="P103" s="7">
        <f t="shared" si="34"/>
        <v>23.945947366725058</v>
      </c>
      <c r="Q103" s="6">
        <f t="shared" si="35"/>
        <v>59.86486841681264</v>
      </c>
      <c r="R103" s="6">
        <f t="shared" si="36"/>
        <v>0</v>
      </c>
      <c r="S103" s="6">
        <f t="shared" si="37"/>
        <v>0</v>
      </c>
      <c r="T103" s="6">
        <f t="shared" si="38"/>
        <v>59.86486841681264</v>
      </c>
      <c r="U103" s="7">
        <f t="shared" si="39"/>
        <v>38.94594736672506</v>
      </c>
      <c r="V103" s="6">
        <f t="shared" si="40"/>
        <v>97.36486841681264</v>
      </c>
      <c r="W103" s="6">
        <f t="shared" si="41"/>
        <v>0</v>
      </c>
      <c r="X103" s="6">
        <f t="shared" si="42"/>
        <v>0</v>
      </c>
      <c r="Y103" s="6">
        <f t="shared" si="43"/>
        <v>97.36486841681264</v>
      </c>
    </row>
    <row r="104" spans="1:25" ht="12.75">
      <c r="A104" s="3">
        <v>94</v>
      </c>
      <c r="B104" s="3">
        <v>0.3038725696603928</v>
      </c>
      <c r="C104" s="3">
        <v>10</v>
      </c>
      <c r="D104" s="3">
        <v>30</v>
      </c>
      <c r="E104" s="6">
        <f t="shared" si="44"/>
        <v>16.077451393207856</v>
      </c>
      <c r="F104" s="7">
        <f t="shared" si="24"/>
        <v>0</v>
      </c>
      <c r="G104" s="6">
        <f t="shared" si="25"/>
        <v>0</v>
      </c>
      <c r="H104" s="6">
        <f t="shared" si="26"/>
        <v>1.0774513932078555</v>
      </c>
      <c r="I104" s="6">
        <f t="shared" si="27"/>
        <v>53.87256966039278</v>
      </c>
      <c r="J104" s="6">
        <f t="shared" si="28"/>
        <v>53.87256966039278</v>
      </c>
      <c r="K104" s="7">
        <f t="shared" si="29"/>
        <v>13.922548606792144</v>
      </c>
      <c r="L104" s="7">
        <f t="shared" si="30"/>
        <v>34.80637151698036</v>
      </c>
      <c r="M104" s="7">
        <f t="shared" si="31"/>
        <v>0</v>
      </c>
      <c r="N104" s="7">
        <f t="shared" si="32"/>
        <v>0</v>
      </c>
      <c r="O104" s="7">
        <f t="shared" si="33"/>
        <v>34.80637151698036</v>
      </c>
      <c r="P104" s="7">
        <f t="shared" si="34"/>
        <v>28.922548606792144</v>
      </c>
      <c r="Q104" s="6">
        <f t="shared" si="35"/>
        <v>72.30637151698036</v>
      </c>
      <c r="R104" s="6">
        <f t="shared" si="36"/>
        <v>0</v>
      </c>
      <c r="S104" s="6">
        <f t="shared" si="37"/>
        <v>0</v>
      </c>
      <c r="T104" s="6">
        <f t="shared" si="38"/>
        <v>72.30637151698036</v>
      </c>
      <c r="U104" s="7">
        <f t="shared" si="39"/>
        <v>43.92254860679215</v>
      </c>
      <c r="V104" s="6">
        <f t="shared" si="40"/>
        <v>109.80637151698036</v>
      </c>
      <c r="W104" s="6">
        <f t="shared" si="41"/>
        <v>0</v>
      </c>
      <c r="X104" s="6">
        <f t="shared" si="42"/>
        <v>0</v>
      </c>
      <c r="Y104" s="6">
        <f t="shared" si="43"/>
        <v>109.80637151698036</v>
      </c>
    </row>
    <row r="105" spans="1:25" ht="12.75">
      <c r="A105" s="3">
        <v>95</v>
      </c>
      <c r="B105" s="3">
        <v>0.5438336347174657</v>
      </c>
      <c r="C105" s="3">
        <v>10</v>
      </c>
      <c r="D105" s="3">
        <v>30</v>
      </c>
      <c r="E105" s="6">
        <f>D105-B105</f>
        <v>29.456166365282535</v>
      </c>
      <c r="F105" s="7">
        <f t="shared" si="24"/>
        <v>0</v>
      </c>
      <c r="G105" s="6">
        <f t="shared" si="25"/>
        <v>0</v>
      </c>
      <c r="H105" s="6">
        <f t="shared" si="26"/>
        <v>14.456166365282535</v>
      </c>
      <c r="I105" s="6">
        <f t="shared" si="27"/>
        <v>722.8083182641267</v>
      </c>
      <c r="J105" s="6">
        <f t="shared" si="28"/>
        <v>722.8083182641267</v>
      </c>
      <c r="K105" s="7">
        <f t="shared" si="29"/>
        <v>0.5438336347174655</v>
      </c>
      <c r="L105" s="7">
        <f t="shared" si="30"/>
        <v>1.3595840867936637</v>
      </c>
      <c r="M105" s="7">
        <f t="shared" si="31"/>
        <v>0</v>
      </c>
      <c r="N105" s="7">
        <f t="shared" si="32"/>
        <v>0</v>
      </c>
      <c r="O105" s="7">
        <f t="shared" si="33"/>
        <v>1.3595840867936637</v>
      </c>
      <c r="P105" s="7">
        <f t="shared" si="34"/>
        <v>15.543833634717465</v>
      </c>
      <c r="Q105" s="6">
        <f t="shared" si="35"/>
        <v>38.85958408679366</v>
      </c>
      <c r="R105" s="6">
        <f t="shared" si="36"/>
        <v>0</v>
      </c>
      <c r="S105" s="6">
        <f t="shared" si="37"/>
        <v>0</v>
      </c>
      <c r="T105" s="6">
        <f t="shared" si="38"/>
        <v>38.85958408679366</v>
      </c>
      <c r="U105" s="7">
        <f t="shared" si="39"/>
        <v>30.543833634717465</v>
      </c>
      <c r="V105" s="6">
        <f t="shared" si="40"/>
        <v>76.35958408679366</v>
      </c>
      <c r="W105" s="6">
        <f t="shared" si="41"/>
        <v>0</v>
      </c>
      <c r="X105" s="6">
        <f t="shared" si="42"/>
        <v>0</v>
      </c>
      <c r="Y105" s="6">
        <f t="shared" si="43"/>
        <v>76.35958408679366</v>
      </c>
    </row>
    <row r="106" spans="1:25" ht="12.75">
      <c r="A106" s="3">
        <v>96</v>
      </c>
      <c r="B106" s="3">
        <v>0.20145356023071948</v>
      </c>
      <c r="C106" s="3">
        <v>10</v>
      </c>
      <c r="D106" s="3">
        <v>30</v>
      </c>
      <c r="E106" s="6">
        <f>C106+(D106-C106)*B106</f>
        <v>14.02907120461439</v>
      </c>
      <c r="F106" s="7">
        <f t="shared" si="24"/>
        <v>0.9709287953856105</v>
      </c>
      <c r="G106" s="6">
        <f t="shared" si="25"/>
        <v>2.4273219884640262</v>
      </c>
      <c r="H106" s="6">
        <f t="shared" si="26"/>
        <v>0</v>
      </c>
      <c r="I106" s="6">
        <f t="shared" si="27"/>
        <v>0</v>
      </c>
      <c r="J106" s="6">
        <f t="shared" si="28"/>
        <v>2.4273219884640262</v>
      </c>
      <c r="K106" s="7">
        <f t="shared" si="29"/>
        <v>15.97092879538561</v>
      </c>
      <c r="L106" s="7">
        <f t="shared" si="30"/>
        <v>39.92732198846403</v>
      </c>
      <c r="M106" s="7">
        <f t="shared" si="31"/>
        <v>0</v>
      </c>
      <c r="N106" s="7">
        <f t="shared" si="32"/>
        <v>0</v>
      </c>
      <c r="O106" s="7">
        <f t="shared" si="33"/>
        <v>39.92732198846403</v>
      </c>
      <c r="P106" s="7">
        <f t="shared" si="34"/>
        <v>30.97092879538561</v>
      </c>
      <c r="Q106" s="6">
        <f t="shared" si="35"/>
        <v>77.42732198846403</v>
      </c>
      <c r="R106" s="6">
        <f t="shared" si="36"/>
        <v>0</v>
      </c>
      <c r="S106" s="6">
        <f t="shared" si="37"/>
        <v>0</v>
      </c>
      <c r="T106" s="6">
        <f t="shared" si="38"/>
        <v>77.42732198846403</v>
      </c>
      <c r="U106" s="7">
        <f t="shared" si="39"/>
        <v>45.97092879538561</v>
      </c>
      <c r="V106" s="6">
        <f t="shared" si="40"/>
        <v>114.92732198846403</v>
      </c>
      <c r="W106" s="6">
        <f t="shared" si="41"/>
        <v>0</v>
      </c>
      <c r="X106" s="6">
        <f t="shared" si="42"/>
        <v>0</v>
      </c>
      <c r="Y106" s="6">
        <f t="shared" si="43"/>
        <v>114.92732198846403</v>
      </c>
    </row>
    <row r="107" spans="1:25" ht="12.75">
      <c r="A107" s="3">
        <v>97</v>
      </c>
      <c r="B107" s="3">
        <v>0.6867420258959644</v>
      </c>
      <c r="C107" s="3">
        <v>10</v>
      </c>
      <c r="D107" s="3">
        <v>30</v>
      </c>
      <c r="E107" s="6">
        <f>C107+(D107-C107)*B107</f>
        <v>23.734840517919288</v>
      </c>
      <c r="F107" s="7">
        <f t="shared" si="24"/>
        <v>0</v>
      </c>
      <c r="G107" s="6">
        <f t="shared" si="25"/>
        <v>0</v>
      </c>
      <c r="H107" s="6">
        <f t="shared" si="26"/>
        <v>8.734840517919288</v>
      </c>
      <c r="I107" s="6">
        <f t="shared" si="27"/>
        <v>436.7420258959644</v>
      </c>
      <c r="J107" s="6">
        <f t="shared" si="28"/>
        <v>436.7420258959644</v>
      </c>
      <c r="K107" s="7">
        <f t="shared" si="29"/>
        <v>6.265159482080712</v>
      </c>
      <c r="L107" s="7">
        <f t="shared" si="30"/>
        <v>15.66289870520178</v>
      </c>
      <c r="M107" s="7">
        <f t="shared" si="31"/>
        <v>0</v>
      </c>
      <c r="N107" s="7">
        <f t="shared" si="32"/>
        <v>0</v>
      </c>
      <c r="O107" s="7">
        <f t="shared" si="33"/>
        <v>15.66289870520178</v>
      </c>
      <c r="P107" s="7">
        <f t="shared" si="34"/>
        <v>21.265159482080712</v>
      </c>
      <c r="Q107" s="6">
        <f t="shared" si="35"/>
        <v>53.16289870520178</v>
      </c>
      <c r="R107" s="6">
        <f t="shared" si="36"/>
        <v>0</v>
      </c>
      <c r="S107" s="6">
        <f t="shared" si="37"/>
        <v>0</v>
      </c>
      <c r="T107" s="6">
        <f t="shared" si="38"/>
        <v>53.16289870520178</v>
      </c>
      <c r="U107" s="7">
        <f t="shared" si="39"/>
        <v>36.26515948208071</v>
      </c>
      <c r="V107" s="6">
        <f t="shared" si="40"/>
        <v>90.66289870520178</v>
      </c>
      <c r="W107" s="6">
        <f t="shared" si="41"/>
        <v>0</v>
      </c>
      <c r="X107" s="6">
        <f t="shared" si="42"/>
        <v>0</v>
      </c>
      <c r="Y107" s="6">
        <f t="shared" si="43"/>
        <v>90.66289870520178</v>
      </c>
    </row>
    <row r="108" spans="1:25" ht="12.75">
      <c r="A108" s="3">
        <v>98</v>
      </c>
      <c r="B108" s="3">
        <v>0.7047633242668381</v>
      </c>
      <c r="C108" s="3">
        <v>10</v>
      </c>
      <c r="D108" s="3">
        <v>30</v>
      </c>
      <c r="E108" s="6">
        <f>C108+(D108-C108)*B108</f>
        <v>24.09526648533676</v>
      </c>
      <c r="F108" s="7">
        <f t="shared" si="24"/>
        <v>0</v>
      </c>
      <c r="G108" s="6">
        <f t="shared" si="25"/>
        <v>0</v>
      </c>
      <c r="H108" s="6">
        <f t="shared" si="26"/>
        <v>9.095266485336762</v>
      </c>
      <c r="I108" s="6">
        <f t="shared" si="27"/>
        <v>454.7633242668381</v>
      </c>
      <c r="J108" s="6">
        <f t="shared" si="28"/>
        <v>454.7633242668381</v>
      </c>
      <c r="K108" s="7">
        <f t="shared" si="29"/>
        <v>5.9047335146632385</v>
      </c>
      <c r="L108" s="7">
        <f t="shared" si="30"/>
        <v>14.761833786658096</v>
      </c>
      <c r="M108" s="7">
        <f t="shared" si="31"/>
        <v>0</v>
      </c>
      <c r="N108" s="7">
        <f t="shared" si="32"/>
        <v>0</v>
      </c>
      <c r="O108" s="7">
        <f t="shared" si="33"/>
        <v>14.761833786658096</v>
      </c>
      <c r="P108" s="7">
        <f t="shared" si="34"/>
        <v>20.90473351466324</v>
      </c>
      <c r="Q108" s="6">
        <f t="shared" si="35"/>
        <v>52.261833786658094</v>
      </c>
      <c r="R108" s="6">
        <f t="shared" si="36"/>
        <v>0</v>
      </c>
      <c r="S108" s="6">
        <f t="shared" si="37"/>
        <v>0</v>
      </c>
      <c r="T108" s="6">
        <f t="shared" si="38"/>
        <v>52.261833786658094</v>
      </c>
      <c r="U108" s="7">
        <f t="shared" si="39"/>
        <v>35.904733514663235</v>
      </c>
      <c r="V108" s="6">
        <f t="shared" si="40"/>
        <v>89.76183378665809</v>
      </c>
      <c r="W108" s="6">
        <f t="shared" si="41"/>
        <v>0</v>
      </c>
      <c r="X108" s="6">
        <f t="shared" si="42"/>
        <v>0</v>
      </c>
      <c r="Y108" s="6">
        <f t="shared" si="43"/>
        <v>89.76183378665809</v>
      </c>
    </row>
    <row r="109" spans="1:25" ht="12.75">
      <c r="A109" s="3">
        <v>99</v>
      </c>
      <c r="B109" s="3">
        <v>0.6919346246167439</v>
      </c>
      <c r="C109" s="3">
        <v>10</v>
      </c>
      <c r="D109" s="3">
        <v>30</v>
      </c>
      <c r="E109" s="6">
        <f>C109+(D109-C109)*B109</f>
        <v>23.83869249233488</v>
      </c>
      <c r="F109" s="7">
        <f t="shared" si="24"/>
        <v>0</v>
      </c>
      <c r="G109" s="6">
        <f t="shared" si="25"/>
        <v>0</v>
      </c>
      <c r="H109" s="6">
        <f t="shared" si="26"/>
        <v>8.838692492334879</v>
      </c>
      <c r="I109" s="6">
        <f t="shared" si="27"/>
        <v>441.9346246167439</v>
      </c>
      <c r="J109" s="6">
        <f t="shared" si="28"/>
        <v>441.9346246167439</v>
      </c>
      <c r="K109" s="7">
        <f t="shared" si="29"/>
        <v>6.161307507665121</v>
      </c>
      <c r="L109" s="7">
        <f t="shared" si="30"/>
        <v>15.403268769162803</v>
      </c>
      <c r="M109" s="7">
        <f t="shared" si="31"/>
        <v>0</v>
      </c>
      <c r="N109" s="7">
        <f t="shared" si="32"/>
        <v>0</v>
      </c>
      <c r="O109" s="7">
        <f t="shared" si="33"/>
        <v>15.403268769162803</v>
      </c>
      <c r="P109" s="7">
        <f t="shared" si="34"/>
        <v>21.16130750766512</v>
      </c>
      <c r="Q109" s="6">
        <f t="shared" si="35"/>
        <v>52.90326876916281</v>
      </c>
      <c r="R109" s="6">
        <f t="shared" si="36"/>
        <v>0</v>
      </c>
      <c r="S109" s="6">
        <f t="shared" si="37"/>
        <v>0</v>
      </c>
      <c r="T109" s="6">
        <f t="shared" si="38"/>
        <v>52.90326876916281</v>
      </c>
      <c r="U109" s="7">
        <f t="shared" si="39"/>
        <v>36.16130750766512</v>
      </c>
      <c r="V109" s="6">
        <f t="shared" si="40"/>
        <v>90.4032687691628</v>
      </c>
      <c r="W109" s="6">
        <f t="shared" si="41"/>
        <v>0</v>
      </c>
      <c r="X109" s="6">
        <f t="shared" si="42"/>
        <v>0</v>
      </c>
      <c r="Y109" s="6">
        <f t="shared" si="43"/>
        <v>90.4032687691628</v>
      </c>
    </row>
    <row r="110" spans="1:25" ht="12.75">
      <c r="A110" s="3">
        <v>100</v>
      </c>
      <c r="B110" s="3">
        <v>0.7012753610421543</v>
      </c>
      <c r="C110" s="3">
        <v>10</v>
      </c>
      <c r="D110" s="3">
        <v>30</v>
      </c>
      <c r="E110" s="6">
        <f>C110+(D110-C110)*B110</f>
        <v>24.025507220843085</v>
      </c>
      <c r="F110" s="7">
        <f t="shared" si="24"/>
        <v>0</v>
      </c>
      <c r="G110" s="6">
        <f t="shared" si="25"/>
        <v>0</v>
      </c>
      <c r="H110" s="6">
        <f t="shared" si="26"/>
        <v>9.025507220843085</v>
      </c>
      <c r="I110" s="6">
        <f t="shared" si="27"/>
        <v>451.27536104215426</v>
      </c>
      <c r="J110" s="6">
        <f t="shared" si="28"/>
        <v>451.27536104215426</v>
      </c>
      <c r="K110" s="7">
        <f t="shared" si="29"/>
        <v>5.974492779156915</v>
      </c>
      <c r="L110" s="7">
        <f t="shared" si="30"/>
        <v>14.936231947892287</v>
      </c>
      <c r="M110" s="7">
        <f t="shared" si="31"/>
        <v>0</v>
      </c>
      <c r="N110" s="7">
        <f t="shared" si="32"/>
        <v>0</v>
      </c>
      <c r="O110" s="7">
        <f t="shared" si="33"/>
        <v>14.936231947892287</v>
      </c>
      <c r="P110" s="7">
        <f t="shared" si="34"/>
        <v>20.974492779156915</v>
      </c>
      <c r="Q110" s="6">
        <f t="shared" si="35"/>
        <v>52.43623194789229</v>
      </c>
      <c r="R110" s="6">
        <f t="shared" si="36"/>
        <v>0</v>
      </c>
      <c r="S110" s="6">
        <f t="shared" si="37"/>
        <v>0</v>
      </c>
      <c r="T110" s="6">
        <f t="shared" si="38"/>
        <v>52.43623194789229</v>
      </c>
      <c r="U110" s="7">
        <f t="shared" si="39"/>
        <v>35.97449277915692</v>
      </c>
      <c r="V110" s="6">
        <f t="shared" si="40"/>
        <v>89.9362319478923</v>
      </c>
      <c r="W110" s="6">
        <f t="shared" si="41"/>
        <v>0</v>
      </c>
      <c r="X110" s="6">
        <f t="shared" si="42"/>
        <v>0</v>
      </c>
      <c r="Y110" s="6">
        <f t="shared" si="43"/>
        <v>89.9362319478923</v>
      </c>
    </row>
    <row r="111" spans="1:25" ht="12.75">
      <c r="A111" s="3"/>
      <c r="B111" s="3"/>
      <c r="C111" s="3"/>
      <c r="D111" s="3"/>
      <c r="E111" s="3"/>
      <c r="F111" s="3"/>
      <c r="G111" s="3"/>
      <c r="H111" s="3"/>
      <c r="I111" s="8"/>
      <c r="J111" s="8">
        <f>SUM(J11:J110)</f>
        <v>32014.426635774365</v>
      </c>
      <c r="K111" s="3"/>
      <c r="L111" s="3"/>
      <c r="M111" s="3"/>
      <c r="N111" s="8"/>
      <c r="O111" s="9">
        <f>SUM(O11:O110)</f>
        <v>2291.5128272764637</v>
      </c>
      <c r="P111" s="3"/>
      <c r="Q111" s="3"/>
      <c r="R111" s="3"/>
      <c r="S111" s="8"/>
      <c r="T111" s="8">
        <f>SUM(T11:T110)</f>
        <v>6041.512827276464</v>
      </c>
      <c r="U111" s="3"/>
      <c r="V111" s="3"/>
      <c r="W111" s="3"/>
      <c r="X111" s="8"/>
      <c r="Y111" s="8">
        <f>SUM(Y11:Y110)</f>
        <v>9791.512827276463</v>
      </c>
    </row>
  </sheetData>
  <mergeCells count="13">
    <mergeCell ref="F8:G8"/>
    <mergeCell ref="H8:I8"/>
    <mergeCell ref="M8:N8"/>
    <mergeCell ref="U7:Y7"/>
    <mergeCell ref="U8:V8"/>
    <mergeCell ref="W8:X8"/>
    <mergeCell ref="A1:G1"/>
    <mergeCell ref="R8:S8"/>
    <mergeCell ref="F7:J7"/>
    <mergeCell ref="K7:O7"/>
    <mergeCell ref="P7:T7"/>
    <mergeCell ref="K8:L8"/>
    <mergeCell ref="P8:Q8"/>
  </mergeCells>
  <printOptions/>
  <pageMargins left="0.75" right="0.54" top="0.7" bottom="0.67" header="0.25" footer="0.16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ANUJ</dc:creator>
  <cp:keywords/>
  <dc:description/>
  <cp:lastModifiedBy>wel</cp:lastModifiedBy>
  <cp:lastPrinted>2007-06-05T12:47:15Z</cp:lastPrinted>
  <dcterms:created xsi:type="dcterms:W3CDTF">2007-06-03T11:56:38Z</dcterms:created>
  <dcterms:modified xsi:type="dcterms:W3CDTF">2011-02-11T10:15:20Z</dcterms:modified>
  <cp:category/>
  <cp:version/>
  <cp:contentType/>
  <cp:contentStatus/>
</cp:coreProperties>
</file>